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skh-my.sharepoint.com/personal/lilit_mskh_am/Documents/ԷԼ. ՄԱՏԵՆԱՎԱՐՈՒԹՅՈՒՆ/ԼՐԱՎՃԱՐՆԵՐ/2015-2016/"/>
    </mc:Choice>
  </mc:AlternateContent>
  <bookViews>
    <workbookView xWindow="0" yWindow="0" windowWidth="19200" windowHeight="10350" activeTab="1"/>
  </bookViews>
  <sheets>
    <sheet name="ամփոփ" sheetId="4" r:id="rId1"/>
    <sheet name="16-17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D13" i="5"/>
  <c r="E13" i="5"/>
  <c r="B5" i="5" l="1"/>
  <c r="B6" i="5"/>
  <c r="B8" i="5"/>
  <c r="B9" i="5"/>
  <c r="B10" i="5"/>
  <c r="B11" i="5"/>
  <c r="B12" i="5"/>
  <c r="B7" i="5"/>
  <c r="B13" i="5" l="1"/>
  <c r="AB44" i="4" l="1"/>
  <c r="Z44" i="4"/>
  <c r="X44" i="4"/>
  <c r="V44" i="4"/>
  <c r="T44" i="4"/>
  <c r="R44" i="4"/>
  <c r="P44" i="4"/>
  <c r="N44" i="4"/>
  <c r="L44" i="4"/>
  <c r="J44" i="4"/>
  <c r="H44" i="4"/>
  <c r="E44" i="4"/>
  <c r="C44" i="4"/>
  <c r="B44" i="4"/>
  <c r="AC43" i="4"/>
  <c r="AA43" i="4"/>
  <c r="Y43" i="4"/>
  <c r="W43" i="4"/>
  <c r="U43" i="4"/>
  <c r="S43" i="4"/>
  <c r="Q43" i="4"/>
  <c r="O43" i="4"/>
  <c r="M43" i="4"/>
  <c r="K43" i="4"/>
  <c r="D43" i="4"/>
  <c r="F43" i="4" s="1"/>
  <c r="I43" i="4" s="1"/>
  <c r="D42" i="4"/>
  <c r="G42" i="4" s="1"/>
  <c r="D41" i="4"/>
  <c r="F41" i="4" s="1"/>
  <c r="I41" i="4" s="1"/>
  <c r="K41" i="4" s="1"/>
  <c r="M41" i="4" s="1"/>
  <c r="O41" i="4" s="1"/>
  <c r="Q41" i="4" s="1"/>
  <c r="S41" i="4" s="1"/>
  <c r="U41" i="4" s="1"/>
  <c r="W41" i="4" s="1"/>
  <c r="Y41" i="4" s="1"/>
  <c r="AA41" i="4" s="1"/>
  <c r="AC41" i="4" s="1"/>
  <c r="D40" i="4"/>
  <c r="G40" i="4" s="1"/>
  <c r="D39" i="4"/>
  <c r="F39" i="4" s="1"/>
  <c r="AB33" i="4"/>
  <c r="Z33" i="4"/>
  <c r="X33" i="4"/>
  <c r="V33" i="4"/>
  <c r="T33" i="4"/>
  <c r="R33" i="4"/>
  <c r="P33" i="4"/>
  <c r="N33" i="4"/>
  <c r="L33" i="4"/>
  <c r="J33" i="4"/>
  <c r="H33" i="4"/>
  <c r="E33" i="4"/>
  <c r="C33" i="4"/>
  <c r="B33" i="4"/>
  <c r="D32" i="4"/>
  <c r="G32" i="4" s="1"/>
  <c r="D31" i="4"/>
  <c r="F31" i="4" s="1"/>
  <c r="I31" i="4" s="1"/>
  <c r="K31" i="4" s="1"/>
  <c r="M31" i="4" s="1"/>
  <c r="O31" i="4" s="1"/>
  <c r="Q31" i="4" s="1"/>
  <c r="S31" i="4" s="1"/>
  <c r="U31" i="4" s="1"/>
  <c r="W31" i="4" s="1"/>
  <c r="Y31" i="4" s="1"/>
  <c r="AA31" i="4" s="1"/>
  <c r="AC31" i="4" s="1"/>
  <c r="D30" i="4"/>
  <c r="G30" i="4" s="1"/>
  <c r="D29" i="4"/>
  <c r="F29" i="4" s="1"/>
  <c r="I29" i="4" s="1"/>
  <c r="K29" i="4" s="1"/>
  <c r="M29" i="4" s="1"/>
  <c r="O29" i="4" s="1"/>
  <c r="Q29" i="4" s="1"/>
  <c r="S29" i="4" s="1"/>
  <c r="U29" i="4" s="1"/>
  <c r="W29" i="4" s="1"/>
  <c r="Y29" i="4" s="1"/>
  <c r="AA29" i="4" s="1"/>
  <c r="AC29" i="4" s="1"/>
  <c r="D28" i="4"/>
  <c r="G28" i="4" s="1"/>
  <c r="AB22" i="4"/>
  <c r="Z22" i="4"/>
  <c r="X22" i="4"/>
  <c r="V22" i="4"/>
  <c r="T22" i="4"/>
  <c r="R22" i="4"/>
  <c r="P22" i="4"/>
  <c r="N22" i="4"/>
  <c r="L22" i="4"/>
  <c r="J22" i="4"/>
  <c r="H22" i="4"/>
  <c r="E22" i="4"/>
  <c r="C22" i="4"/>
  <c r="B22" i="4"/>
  <c r="D21" i="4"/>
  <c r="F21" i="4" s="1"/>
  <c r="I21" i="4" s="1"/>
  <c r="K21" i="4" s="1"/>
  <c r="M21" i="4" s="1"/>
  <c r="O21" i="4" s="1"/>
  <c r="Q21" i="4" s="1"/>
  <c r="S21" i="4" s="1"/>
  <c r="U21" i="4" s="1"/>
  <c r="W21" i="4" s="1"/>
  <c r="Y21" i="4" s="1"/>
  <c r="AA21" i="4" s="1"/>
  <c r="D20" i="4"/>
  <c r="AB14" i="4"/>
  <c r="Z14" i="4"/>
  <c r="X14" i="4"/>
  <c r="V14" i="4"/>
  <c r="T14" i="4"/>
  <c r="R14" i="4"/>
  <c r="P14" i="4"/>
  <c r="N14" i="4"/>
  <c r="L14" i="4"/>
  <c r="J14" i="4"/>
  <c r="H14" i="4"/>
  <c r="E14" i="4"/>
  <c r="C14" i="4"/>
  <c r="B14" i="4"/>
  <c r="D13" i="4"/>
  <c r="G13" i="4" s="1"/>
  <c r="D12" i="4"/>
  <c r="G12" i="4" s="1"/>
  <c r="D11" i="4"/>
  <c r="G11" i="4" s="1"/>
  <c r="D10" i="4"/>
  <c r="G10" i="4" s="1"/>
  <c r="D9" i="4"/>
  <c r="G9" i="4" s="1"/>
  <c r="D8" i="4"/>
  <c r="F8" i="4" s="1"/>
  <c r="I8" i="4" s="1"/>
  <c r="T4" i="4" l="1"/>
  <c r="F9" i="4"/>
  <c r="I9" i="4" s="1"/>
  <c r="K9" i="4" s="1"/>
  <c r="M9" i="4" s="1"/>
  <c r="O9" i="4" s="1"/>
  <c r="Q9" i="4" s="1"/>
  <c r="S9" i="4" s="1"/>
  <c r="U9" i="4" s="1"/>
  <c r="W9" i="4" s="1"/>
  <c r="Y9" i="4" s="1"/>
  <c r="AA9" i="4" s="1"/>
  <c r="AC9" i="4" s="1"/>
  <c r="C4" i="4"/>
  <c r="P4" i="4"/>
  <c r="F28" i="4"/>
  <c r="N4" i="4"/>
  <c r="X4" i="4"/>
  <c r="D14" i="4"/>
  <c r="G14" i="4" s="1"/>
  <c r="F11" i="4"/>
  <c r="I11" i="4" s="1"/>
  <c r="K11" i="4" s="1"/>
  <c r="M11" i="4" s="1"/>
  <c r="O11" i="4" s="1"/>
  <c r="Q11" i="4" s="1"/>
  <c r="S11" i="4" s="1"/>
  <c r="U11" i="4" s="1"/>
  <c r="W11" i="4" s="1"/>
  <c r="Y11" i="4" s="1"/>
  <c r="AA11" i="4" s="1"/>
  <c r="AC11" i="4" s="1"/>
  <c r="F12" i="4"/>
  <c r="I12" i="4" s="1"/>
  <c r="K12" i="4" s="1"/>
  <c r="M12" i="4" s="1"/>
  <c r="O12" i="4" s="1"/>
  <c r="Q12" i="4" s="1"/>
  <c r="S12" i="4" s="1"/>
  <c r="U12" i="4" s="1"/>
  <c r="W12" i="4" s="1"/>
  <c r="Y12" i="4" s="1"/>
  <c r="AA12" i="4" s="1"/>
  <c r="AC12" i="4" s="1"/>
  <c r="J4" i="4"/>
  <c r="R4" i="4"/>
  <c r="V4" i="4"/>
  <c r="D22" i="4"/>
  <c r="G22" i="4" s="1"/>
  <c r="F32" i="4"/>
  <c r="I32" i="4" s="1"/>
  <c r="K32" i="4" s="1"/>
  <c r="M32" i="4" s="1"/>
  <c r="O32" i="4" s="1"/>
  <c r="Q32" i="4" s="1"/>
  <c r="S32" i="4" s="1"/>
  <c r="U32" i="4" s="1"/>
  <c r="W32" i="4" s="1"/>
  <c r="Y32" i="4" s="1"/>
  <c r="AA32" i="4" s="1"/>
  <c r="AC32" i="4" s="1"/>
  <c r="L4" i="4"/>
  <c r="E4" i="4"/>
  <c r="F30" i="4"/>
  <c r="I30" i="4" s="1"/>
  <c r="K30" i="4" s="1"/>
  <c r="M30" i="4" s="1"/>
  <c r="O30" i="4" s="1"/>
  <c r="Q30" i="4" s="1"/>
  <c r="S30" i="4" s="1"/>
  <c r="U30" i="4" s="1"/>
  <c r="W30" i="4" s="1"/>
  <c r="Y30" i="4" s="1"/>
  <c r="AA30" i="4" s="1"/>
  <c r="AC30" i="4" s="1"/>
  <c r="F10" i="4"/>
  <c r="I10" i="4" s="1"/>
  <c r="K10" i="4" s="1"/>
  <c r="M10" i="4" s="1"/>
  <c r="O10" i="4" s="1"/>
  <c r="Q10" i="4" s="1"/>
  <c r="S10" i="4" s="1"/>
  <c r="U10" i="4" s="1"/>
  <c r="W10" i="4" s="1"/>
  <c r="Y10" i="4" s="1"/>
  <c r="AA10" i="4" s="1"/>
  <c r="AC10" i="4" s="1"/>
  <c r="B4" i="4"/>
  <c r="I39" i="4"/>
  <c r="G39" i="4"/>
  <c r="F40" i="4"/>
  <c r="I40" i="4" s="1"/>
  <c r="K40" i="4" s="1"/>
  <c r="M40" i="4" s="1"/>
  <c r="O40" i="4" s="1"/>
  <c r="Q40" i="4" s="1"/>
  <c r="S40" i="4" s="1"/>
  <c r="U40" i="4" s="1"/>
  <c r="W40" i="4" s="1"/>
  <c r="Y40" i="4" s="1"/>
  <c r="AA40" i="4" s="1"/>
  <c r="AC40" i="4" s="1"/>
  <c r="G41" i="4"/>
  <c r="F42" i="4"/>
  <c r="I42" i="4" s="1"/>
  <c r="K42" i="4" s="1"/>
  <c r="M42" i="4" s="1"/>
  <c r="O42" i="4" s="1"/>
  <c r="Q42" i="4" s="1"/>
  <c r="S42" i="4" s="1"/>
  <c r="U42" i="4" s="1"/>
  <c r="W42" i="4" s="1"/>
  <c r="Y42" i="4" s="1"/>
  <c r="AA42" i="4" s="1"/>
  <c r="AC42" i="4" s="1"/>
  <c r="G43" i="4"/>
  <c r="D44" i="4"/>
  <c r="G44" i="4" s="1"/>
  <c r="G29" i="4"/>
  <c r="G31" i="4"/>
  <c r="D33" i="4"/>
  <c r="G33" i="4" s="1"/>
  <c r="I28" i="4"/>
  <c r="H4" i="4"/>
  <c r="G20" i="4"/>
  <c r="G21" i="4"/>
  <c r="F20" i="4"/>
  <c r="K8" i="4"/>
  <c r="G8" i="4"/>
  <c r="F13" i="4"/>
  <c r="I13" i="4" s="1"/>
  <c r="K13" i="4" s="1"/>
  <c r="M13" i="4" s="1"/>
  <c r="O13" i="4" s="1"/>
  <c r="Q13" i="4" s="1"/>
  <c r="S13" i="4" s="1"/>
  <c r="U13" i="4" s="1"/>
  <c r="W13" i="4" s="1"/>
  <c r="Y13" i="4" s="1"/>
  <c r="AA13" i="4" s="1"/>
  <c r="AC13" i="4" s="1"/>
  <c r="AB4" i="4"/>
  <c r="Z4" i="4"/>
  <c r="AC21" i="4"/>
  <c r="F33" i="4" l="1"/>
  <c r="F44" i="4"/>
  <c r="D4" i="4"/>
  <c r="G4" i="4" s="1"/>
  <c r="I44" i="4"/>
  <c r="K39" i="4"/>
  <c r="I33" i="4"/>
  <c r="K28" i="4"/>
  <c r="F22" i="4"/>
  <c r="I20" i="4"/>
  <c r="K14" i="4"/>
  <c r="M8" i="4"/>
  <c r="F14" i="4"/>
  <c r="I14" i="4"/>
  <c r="F4" i="4" l="1"/>
  <c r="K44" i="4"/>
  <c r="M39" i="4"/>
  <c r="M28" i="4"/>
  <c r="K33" i="4"/>
  <c r="I22" i="4"/>
  <c r="I4" i="4" s="1"/>
  <c r="K20" i="4"/>
  <c r="M14" i="4"/>
  <c r="O8" i="4"/>
  <c r="M44" i="4" l="1"/>
  <c r="O39" i="4"/>
  <c r="M33" i="4"/>
  <c r="O28" i="4"/>
  <c r="M20" i="4"/>
  <c r="K22" i="4"/>
  <c r="K4" i="4" s="1"/>
  <c r="O14" i="4"/>
  <c r="Q8" i="4"/>
  <c r="O44" i="4" l="1"/>
  <c r="Q39" i="4"/>
  <c r="O33" i="4"/>
  <c r="Q28" i="4"/>
  <c r="M22" i="4"/>
  <c r="M4" i="4" s="1"/>
  <c r="O20" i="4"/>
  <c r="Q14" i="4"/>
  <c r="S8" i="4"/>
  <c r="Q44" i="4" l="1"/>
  <c r="S39" i="4"/>
  <c r="S28" i="4"/>
  <c r="Q33" i="4"/>
  <c r="Q20" i="4"/>
  <c r="O22" i="4"/>
  <c r="O4" i="4" s="1"/>
  <c r="S14" i="4"/>
  <c r="U8" i="4"/>
  <c r="S44" i="4" l="1"/>
  <c r="U39" i="4"/>
  <c r="S33" i="4"/>
  <c r="U28" i="4"/>
  <c r="Q22" i="4"/>
  <c r="Q4" i="4" s="1"/>
  <c r="S20" i="4"/>
  <c r="U14" i="4"/>
  <c r="W8" i="4"/>
  <c r="U44" i="4" l="1"/>
  <c r="W39" i="4"/>
  <c r="U33" i="4"/>
  <c r="W28" i="4"/>
  <c r="U20" i="4"/>
  <c r="S22" i="4"/>
  <c r="S4" i="4" s="1"/>
  <c r="W14" i="4"/>
  <c r="Y8" i="4"/>
  <c r="W44" i="4" l="1"/>
  <c r="Y39" i="4"/>
  <c r="W33" i="4"/>
  <c r="Y28" i="4"/>
  <c r="U22" i="4"/>
  <c r="U4" i="4" s="1"/>
  <c r="W20" i="4"/>
  <c r="Y14" i="4"/>
  <c r="AA8" i="4"/>
  <c r="Y44" i="4" l="1"/>
  <c r="AA39" i="4"/>
  <c r="Y33" i="4"/>
  <c r="AA28" i="4"/>
  <c r="Y20" i="4"/>
  <c r="W22" i="4"/>
  <c r="W4" i="4" s="1"/>
  <c r="AC8" i="4"/>
  <c r="AC14" i="4" s="1"/>
  <c r="AA14" i="4"/>
  <c r="AC39" i="4" l="1"/>
  <c r="AC44" i="4" s="1"/>
  <c r="AA44" i="4"/>
  <c r="AC28" i="4"/>
  <c r="AC33" i="4" s="1"/>
  <c r="AA33" i="4"/>
  <c r="Y22" i="4"/>
  <c r="Y4" i="4" s="1"/>
  <c r="AA20" i="4"/>
  <c r="AC20" i="4" l="1"/>
  <c r="AC22" i="4" s="1"/>
  <c r="AC4" i="4" s="1"/>
  <c r="AA22" i="4"/>
  <c r="AA4" i="4" s="1"/>
</calcChain>
</file>

<file path=xl/sharedStrings.xml><?xml version="1.0" encoding="utf-8"?>
<sst xmlns="http://schemas.openxmlformats.org/spreadsheetml/2006/main" count="203" uniqueCount="35">
  <si>
    <t>Սեպտեմբեր</t>
  </si>
  <si>
    <t>պայմանագրային գումար</t>
  </si>
  <si>
    <t>զեղչի չափը</t>
  </si>
  <si>
    <t>վճարվող գումարը</t>
  </si>
  <si>
    <t>վճարվել է</t>
  </si>
  <si>
    <t xml:space="preserve">պարտք </t>
  </si>
  <si>
    <t>Դպրոց-պարտեզ</t>
  </si>
  <si>
    <t>ՀՀ ՙՄխիթար Սեբաստացի՚ կրթահամալիր</t>
  </si>
  <si>
    <t>Դպրոց</t>
  </si>
  <si>
    <t>վճարվել է %</t>
  </si>
  <si>
    <t>Հուլիս-օգոստոս</t>
  </si>
  <si>
    <t>Հոկտեմբեր</t>
  </si>
  <si>
    <t>Նոյեմբեր</t>
  </si>
  <si>
    <t>Դեկտեմբեր</t>
  </si>
  <si>
    <t>Հունվար</t>
  </si>
  <si>
    <t>Փետրվար</t>
  </si>
  <si>
    <t>Մարտ</t>
  </si>
  <si>
    <t>Ապրիլ</t>
  </si>
  <si>
    <t>Մայիս</t>
  </si>
  <si>
    <t>Հունիս</t>
  </si>
  <si>
    <t>Նոր դպրոց</t>
  </si>
  <si>
    <t>Գեղ. կրտսեր դպրոց</t>
  </si>
  <si>
    <t>Հիմնական դպրոց</t>
  </si>
  <si>
    <t>Միջին դպրոց</t>
  </si>
  <si>
    <t>Ավագ դպրոց-վարժ.</t>
  </si>
  <si>
    <t>Արհեստ. ավագ դպրոց</t>
  </si>
  <si>
    <t>ԸՆԴԱՄԵՆԸ</t>
  </si>
  <si>
    <t>Մասնագիտական կրթություն</t>
  </si>
  <si>
    <t>Միջին մասն. կրթ.</t>
  </si>
  <si>
    <t>Նախն. մասն. կրթ.</t>
  </si>
  <si>
    <t>Նախակրթարան</t>
  </si>
  <si>
    <t>Երկարօրյա</t>
  </si>
  <si>
    <t>2015-2016 ուստարվա լրավճարներ</t>
  </si>
  <si>
    <t>Ընդամենը</t>
  </si>
  <si>
    <t>Ավագ դպրոց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</si>
</sst>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դ_ր_._-;\-* #,##0.00\ _դ_ր_._-;_-* &quot;-&quot;??\ _դ_ր_._-;_-@_-"/>
    <numFmt numFmtId="164" formatCode="0.000"/>
    <numFmt numFmtId="165" formatCode="0.0"/>
    <numFmt numFmtId="166" formatCode="_-* #,##0.000\ _դ_ր_._-;\-* #,##0.000\ _դ_ր_._-;_-* &quot;-&quot;??\ _դ_ր_._-;_-@_-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6"/>
      <color rgb="FFFF0000"/>
      <name val="Arial Unicode"/>
      <family val="2"/>
      <charset val="204"/>
    </font>
    <font>
      <sz val="12"/>
      <name val="Arial Unicode"/>
      <family val="2"/>
      <charset val="204"/>
    </font>
    <font>
      <b/>
      <sz val="12"/>
      <name val="Arial Unicode"/>
      <family val="2"/>
      <charset val="204"/>
    </font>
    <font>
      <b/>
      <i/>
      <sz val="12"/>
      <color rgb="FFFF0000"/>
      <name val="Arial Unicode"/>
      <family val="2"/>
      <charset val="204"/>
    </font>
    <font>
      <b/>
      <i/>
      <sz val="10"/>
      <name val="Arial Unicode"/>
      <family val="2"/>
      <charset val="204"/>
    </font>
    <font>
      <b/>
      <i/>
      <sz val="12"/>
      <name val="Arial Unicode"/>
      <family val="2"/>
      <charset val="204"/>
    </font>
    <font>
      <sz val="12"/>
      <color indexed="12"/>
      <name val="Arial Unicode"/>
      <family val="2"/>
      <charset val="204"/>
    </font>
    <font>
      <i/>
      <sz val="12"/>
      <color rgb="FFFF0000"/>
      <name val="Arial Unicode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Arial Unicode"/>
      <family val="2"/>
      <charset val="204"/>
    </font>
    <font>
      <sz val="16"/>
      <name val="Arial Unicode"/>
      <family val="2"/>
      <charset val="204"/>
    </font>
    <font>
      <sz val="16"/>
      <color indexed="12"/>
      <name val="Arial Unicode"/>
      <family val="2"/>
      <charset val="204"/>
    </font>
    <font>
      <i/>
      <sz val="16"/>
      <color rgb="FFFF0000"/>
      <name val="Arial Unicode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1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right" vertical="center" wrapText="1"/>
    </xf>
    <xf numFmtId="165" fontId="4" fillId="8" borderId="6" xfId="0" applyNumberFormat="1" applyFont="1" applyFill="1" applyBorder="1" applyAlignment="1">
      <alignment horizontal="right" vertical="center"/>
    </xf>
    <xf numFmtId="164" fontId="4" fillId="8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horizontal="right" vertical="center" wrapText="1"/>
    </xf>
    <xf numFmtId="164" fontId="6" fillId="8" borderId="4" xfId="0" applyNumberFormat="1" applyFont="1" applyFill="1" applyBorder="1" applyAlignment="1">
      <alignment horizontal="right" vertical="center" wrapText="1"/>
    </xf>
    <xf numFmtId="165" fontId="4" fillId="8" borderId="4" xfId="0" applyNumberFormat="1" applyFont="1" applyFill="1" applyBorder="1" applyAlignment="1">
      <alignment horizontal="right" vertical="center"/>
    </xf>
    <xf numFmtId="164" fontId="6" fillId="8" borderId="7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164" fontId="6" fillId="8" borderId="5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5" fontId="4" fillId="8" borderId="0" xfId="0" applyNumberFormat="1" applyFont="1" applyFill="1" applyBorder="1" applyAlignment="1">
      <alignment horizontal="right" vertical="center"/>
    </xf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5" fillId="6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65" fontId="6" fillId="8" borderId="4" xfId="0" applyNumberFormat="1" applyFont="1" applyFill="1" applyBorder="1" applyAlignment="1">
      <alignment horizontal="right" vertical="center"/>
    </xf>
    <xf numFmtId="164" fontId="6" fillId="9" borderId="4" xfId="0" applyNumberFormat="1" applyFont="1" applyFill="1" applyBorder="1" applyAlignment="1">
      <alignment horizontal="right" vertical="center" wrapText="1"/>
    </xf>
    <xf numFmtId="164" fontId="6" fillId="9" borderId="7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right" vertical="center" wrapText="1"/>
    </xf>
    <xf numFmtId="165" fontId="4" fillId="8" borderId="4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right" vertical="center" wrapText="1"/>
    </xf>
    <xf numFmtId="164" fontId="10" fillId="8" borderId="4" xfId="0" applyNumberFormat="1" applyFont="1" applyFill="1" applyBorder="1" applyAlignment="1">
      <alignment horizontal="right" vertical="center" wrapText="1"/>
    </xf>
    <xf numFmtId="164" fontId="10" fillId="8" borderId="6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" fillId="8" borderId="0" xfId="0" applyNumberFormat="1" applyFont="1" applyFill="1" applyBorder="1" applyAlignment="1">
      <alignment horizontal="right" vertical="center" wrapText="1"/>
    </xf>
    <xf numFmtId="0" fontId="11" fillId="4" borderId="0" xfId="0" applyFont="1" applyFill="1"/>
    <xf numFmtId="0" fontId="11" fillId="2" borderId="0" xfId="0" applyFont="1" applyFill="1"/>
    <xf numFmtId="0" fontId="10" fillId="3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6" fontId="1" fillId="8" borderId="4" xfId="1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43" sqref="H43"/>
    </sheetView>
  </sheetViews>
  <sheetFormatPr defaultRowHeight="30" customHeight="1" x14ac:dyDescent="0.2"/>
  <cols>
    <col min="1" max="1" width="29.7109375" style="21" customWidth="1"/>
    <col min="2" max="2" width="18.5703125" style="22" bestFit="1" customWidth="1"/>
    <col min="3" max="3" width="15.5703125" style="22" customWidth="1"/>
    <col min="4" max="4" width="17" style="22" customWidth="1"/>
    <col min="5" max="5" width="16.140625" style="22" customWidth="1"/>
    <col min="6" max="6" width="15.85546875" style="22" customWidth="1"/>
    <col min="7" max="7" width="11.5703125" style="23" customWidth="1"/>
    <col min="8" max="8" width="14.5703125" style="22" customWidth="1"/>
    <col min="9" max="9" width="15.5703125" style="22" customWidth="1"/>
    <col min="10" max="10" width="13.5703125" style="22" hidden="1" customWidth="1"/>
    <col min="11" max="11" width="14.140625" style="22" hidden="1" customWidth="1"/>
    <col min="12" max="12" width="13.5703125" style="22" hidden="1" customWidth="1"/>
    <col min="13" max="13" width="14.140625" style="22" hidden="1" customWidth="1"/>
    <col min="14" max="14" width="13.5703125" style="22" hidden="1" customWidth="1"/>
    <col min="15" max="15" width="14.140625" style="22" hidden="1" customWidth="1"/>
    <col min="16" max="16" width="13.5703125" style="22" hidden="1" customWidth="1"/>
    <col min="17" max="17" width="14.140625" style="22" hidden="1" customWidth="1"/>
    <col min="18" max="18" width="13.5703125" style="22" hidden="1" customWidth="1"/>
    <col min="19" max="19" width="14.140625" style="22" hidden="1" customWidth="1"/>
    <col min="20" max="20" width="13.5703125" style="22" hidden="1" customWidth="1"/>
    <col min="21" max="21" width="14.140625" style="22" hidden="1" customWidth="1"/>
    <col min="22" max="22" width="13.5703125" style="22" hidden="1" customWidth="1"/>
    <col min="23" max="23" width="14.140625" style="22" hidden="1" customWidth="1"/>
    <col min="24" max="24" width="13.5703125" style="22" hidden="1" customWidth="1"/>
    <col min="25" max="25" width="14.140625" style="22" hidden="1" customWidth="1"/>
    <col min="26" max="26" width="13.5703125" style="22" hidden="1" customWidth="1"/>
    <col min="27" max="27" width="14.140625" style="22" hidden="1" customWidth="1"/>
    <col min="28" max="28" width="13.5703125" style="22" hidden="1" customWidth="1"/>
    <col min="29" max="29" width="14.140625" style="22" hidden="1" customWidth="1"/>
    <col min="30" max="30" width="9.140625" style="22" customWidth="1"/>
    <col min="31" max="16384" width="9.140625" style="22"/>
  </cols>
  <sheetData>
    <row r="1" spans="1:30" s="2" customFormat="1" ht="30" customHeight="1" x14ac:dyDescent="0.2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s="3" customFormat="1" ht="30" customHeight="1" x14ac:dyDescent="0.2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s="3" customFormat="1" ht="30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s="3" customFormat="1" ht="30" customHeight="1" thickBot="1" x14ac:dyDescent="0.3">
      <c r="A4" s="4"/>
      <c r="B4" s="5">
        <f t="shared" ref="B4:I4" si="0">+B14+B22+B33+B44</f>
        <v>228843.5</v>
      </c>
      <c r="C4" s="5">
        <f t="shared" si="0"/>
        <v>8393</v>
      </c>
      <c r="D4" s="5">
        <f t="shared" si="0"/>
        <v>220450.5</v>
      </c>
      <c r="E4" s="5">
        <f t="shared" si="0"/>
        <v>209581.3</v>
      </c>
      <c r="F4" s="5">
        <f t="shared" si="0"/>
        <v>10869.2</v>
      </c>
      <c r="G4" s="6">
        <f>+E4*100/D4</f>
        <v>95.069550760828392</v>
      </c>
      <c r="H4" s="5">
        <f t="shared" si="0"/>
        <v>3358.9</v>
      </c>
      <c r="I4" s="5">
        <f t="shared" si="0"/>
        <v>7510.3</v>
      </c>
      <c r="J4" s="5">
        <f>+J14+J22+J33+J44</f>
        <v>0</v>
      </c>
      <c r="K4" s="5">
        <f t="shared" ref="K4:AC4" si="1">+K14+K22+K33+K44</f>
        <v>7475.3</v>
      </c>
      <c r="L4" s="5">
        <f t="shared" si="1"/>
        <v>0</v>
      </c>
      <c r="M4" s="5">
        <f t="shared" si="1"/>
        <v>7475.3</v>
      </c>
      <c r="N4" s="5">
        <f t="shared" si="1"/>
        <v>0</v>
      </c>
      <c r="O4" s="5">
        <f t="shared" si="1"/>
        <v>7475.3</v>
      </c>
      <c r="P4" s="5">
        <f t="shared" si="1"/>
        <v>0</v>
      </c>
      <c r="Q4" s="5">
        <f t="shared" si="1"/>
        <v>7475.3</v>
      </c>
      <c r="R4" s="5">
        <f t="shared" si="1"/>
        <v>0</v>
      </c>
      <c r="S4" s="5">
        <f t="shared" si="1"/>
        <v>7475.3</v>
      </c>
      <c r="T4" s="5">
        <f t="shared" si="1"/>
        <v>0</v>
      </c>
      <c r="U4" s="5">
        <f t="shared" si="1"/>
        <v>7475.3</v>
      </c>
      <c r="V4" s="5">
        <f t="shared" si="1"/>
        <v>0</v>
      </c>
      <c r="W4" s="5">
        <f t="shared" si="1"/>
        <v>7475.3</v>
      </c>
      <c r="X4" s="5">
        <f t="shared" si="1"/>
        <v>0</v>
      </c>
      <c r="Y4" s="5">
        <f t="shared" si="1"/>
        <v>7475.3</v>
      </c>
      <c r="Z4" s="5">
        <f t="shared" si="1"/>
        <v>0</v>
      </c>
      <c r="AA4" s="5">
        <f t="shared" si="1"/>
        <v>7475.3</v>
      </c>
      <c r="AB4" s="5">
        <f t="shared" si="1"/>
        <v>0</v>
      </c>
      <c r="AC4" s="5">
        <f t="shared" si="1"/>
        <v>7475.3</v>
      </c>
    </row>
    <row r="5" spans="1:30" s="8" customFormat="1" ht="30" customHeight="1" thickBot="1" x14ac:dyDescent="0.3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0" s="3" customFormat="1" ht="30" customHeight="1" thickBot="1" x14ac:dyDescent="0.3">
      <c r="A6" s="35" t="s">
        <v>8</v>
      </c>
      <c r="B6" s="37" t="s">
        <v>1</v>
      </c>
      <c r="C6" s="35" t="s">
        <v>2</v>
      </c>
      <c r="D6" s="39" t="s">
        <v>3</v>
      </c>
      <c r="E6" s="41" t="s">
        <v>4</v>
      </c>
      <c r="F6" s="43" t="s">
        <v>5</v>
      </c>
      <c r="G6" s="43" t="s">
        <v>9</v>
      </c>
      <c r="H6" s="45" t="s">
        <v>10</v>
      </c>
      <c r="I6" s="46"/>
      <c r="J6" s="45" t="s">
        <v>0</v>
      </c>
      <c r="K6" s="46"/>
      <c r="L6" s="45" t="s">
        <v>11</v>
      </c>
      <c r="M6" s="46"/>
      <c r="N6" s="45" t="s">
        <v>12</v>
      </c>
      <c r="O6" s="46"/>
      <c r="P6" s="45" t="s">
        <v>13</v>
      </c>
      <c r="Q6" s="46"/>
      <c r="R6" s="45" t="s">
        <v>14</v>
      </c>
      <c r="S6" s="46"/>
      <c r="T6" s="45" t="s">
        <v>15</v>
      </c>
      <c r="U6" s="46"/>
      <c r="V6" s="45" t="s">
        <v>16</v>
      </c>
      <c r="W6" s="46"/>
      <c r="X6" s="45" t="s">
        <v>17</v>
      </c>
      <c r="Y6" s="46"/>
      <c r="Z6" s="45" t="s">
        <v>18</v>
      </c>
      <c r="AA6" s="46"/>
      <c r="AB6" s="45" t="s">
        <v>19</v>
      </c>
      <c r="AC6" s="46"/>
    </row>
    <row r="7" spans="1:30" s="3" customFormat="1" ht="30" customHeight="1" thickBot="1" x14ac:dyDescent="0.3">
      <c r="A7" s="36"/>
      <c r="B7" s="38"/>
      <c r="C7" s="36"/>
      <c r="D7" s="40"/>
      <c r="E7" s="42"/>
      <c r="F7" s="44"/>
      <c r="G7" s="44"/>
      <c r="H7" s="9" t="s">
        <v>4</v>
      </c>
      <c r="I7" s="10" t="s">
        <v>5</v>
      </c>
      <c r="J7" s="9" t="s">
        <v>4</v>
      </c>
      <c r="K7" s="10" t="s">
        <v>5</v>
      </c>
      <c r="L7" s="9" t="s">
        <v>4</v>
      </c>
      <c r="M7" s="10" t="s">
        <v>5</v>
      </c>
      <c r="N7" s="9" t="s">
        <v>4</v>
      </c>
      <c r="O7" s="10" t="s">
        <v>5</v>
      </c>
      <c r="P7" s="9" t="s">
        <v>4</v>
      </c>
      <c r="Q7" s="10" t="s">
        <v>5</v>
      </c>
      <c r="R7" s="9" t="s">
        <v>4</v>
      </c>
      <c r="S7" s="10" t="s">
        <v>5</v>
      </c>
      <c r="T7" s="9" t="s">
        <v>4</v>
      </c>
      <c r="U7" s="10" t="s">
        <v>5</v>
      </c>
      <c r="V7" s="9" t="s">
        <v>4</v>
      </c>
      <c r="W7" s="10" t="s">
        <v>5</v>
      </c>
      <c r="X7" s="9" t="s">
        <v>4</v>
      </c>
      <c r="Y7" s="10" t="s">
        <v>5</v>
      </c>
      <c r="Z7" s="9" t="s">
        <v>4</v>
      </c>
      <c r="AA7" s="10" t="s">
        <v>5</v>
      </c>
      <c r="AB7" s="9" t="s">
        <v>4</v>
      </c>
      <c r="AC7" s="10" t="s">
        <v>5</v>
      </c>
    </row>
    <row r="8" spans="1:30" s="15" customFormat="1" ht="30" customHeight="1" thickBot="1" x14ac:dyDescent="0.3">
      <c r="A8" s="48" t="s">
        <v>20</v>
      </c>
      <c r="B8" s="16">
        <v>29433</v>
      </c>
      <c r="C8" s="12">
        <v>1040</v>
      </c>
      <c r="D8" s="11">
        <f t="shared" ref="D8:D13" si="2">+B8-C8</f>
        <v>28393</v>
      </c>
      <c r="E8" s="12">
        <v>26910.5</v>
      </c>
      <c r="F8" s="11">
        <f t="shared" ref="F8:F13" si="3">+D8-E8</f>
        <v>1482.5</v>
      </c>
      <c r="G8" s="13">
        <f t="shared" ref="G8:G14" si="4">+E8*100/D8</f>
        <v>94.778642623181767</v>
      </c>
      <c r="H8" s="12">
        <v>509.5</v>
      </c>
      <c r="I8" s="12">
        <f>+F8-H8</f>
        <v>973</v>
      </c>
      <c r="J8" s="12"/>
      <c r="K8" s="14">
        <f t="shared" ref="K8:K13" si="5">+I8-J8</f>
        <v>973</v>
      </c>
      <c r="L8" s="12"/>
      <c r="M8" s="14">
        <f>+K8-L8</f>
        <v>973</v>
      </c>
      <c r="N8" s="12"/>
      <c r="O8" s="14">
        <f>+M8-N8</f>
        <v>973</v>
      </c>
      <c r="P8" s="12"/>
      <c r="Q8" s="14">
        <f>+O8-P8</f>
        <v>973</v>
      </c>
      <c r="R8" s="12"/>
      <c r="S8" s="14">
        <f>+Q8-R8</f>
        <v>973</v>
      </c>
      <c r="T8" s="12"/>
      <c r="U8" s="14">
        <f>+S8-T8</f>
        <v>973</v>
      </c>
      <c r="V8" s="12"/>
      <c r="W8" s="14">
        <f>+U8-V8</f>
        <v>973</v>
      </c>
      <c r="X8" s="12"/>
      <c r="Y8" s="14">
        <f>+W8-X8</f>
        <v>973</v>
      </c>
      <c r="Z8" s="12"/>
      <c r="AA8" s="14">
        <f>+Y8-Z8</f>
        <v>973</v>
      </c>
      <c r="AB8" s="12"/>
      <c r="AC8" s="14">
        <f>+AA8-AB8</f>
        <v>973</v>
      </c>
    </row>
    <row r="9" spans="1:30" s="15" customFormat="1" ht="30" customHeight="1" thickBot="1" x14ac:dyDescent="0.3">
      <c r="A9" s="48" t="s">
        <v>6</v>
      </c>
      <c r="B9" s="16">
        <v>26645</v>
      </c>
      <c r="C9" s="12">
        <v>1538</v>
      </c>
      <c r="D9" s="11">
        <f t="shared" si="2"/>
        <v>25107</v>
      </c>
      <c r="E9" s="12">
        <v>24035</v>
      </c>
      <c r="F9" s="11">
        <f t="shared" si="3"/>
        <v>1072</v>
      </c>
      <c r="G9" s="13">
        <f t="shared" si="4"/>
        <v>95.730274425459029</v>
      </c>
      <c r="H9" s="12">
        <v>164</v>
      </c>
      <c r="I9" s="12">
        <f t="shared" ref="I9:I13" si="6">+F9-H9</f>
        <v>908</v>
      </c>
      <c r="J9" s="12"/>
      <c r="K9" s="14">
        <f t="shared" si="5"/>
        <v>908</v>
      </c>
      <c r="L9" s="12"/>
      <c r="M9" s="14">
        <f t="shared" ref="M9:M13" si="7">+K9-L9</f>
        <v>908</v>
      </c>
      <c r="N9" s="12"/>
      <c r="O9" s="14">
        <f t="shared" ref="O9:O13" si="8">+M9-N9</f>
        <v>908</v>
      </c>
      <c r="P9" s="12"/>
      <c r="Q9" s="14">
        <f t="shared" ref="Q9:Q13" si="9">+O9-P9</f>
        <v>908</v>
      </c>
      <c r="R9" s="12"/>
      <c r="S9" s="14">
        <f t="shared" ref="S9:S13" si="10">+Q9-R9</f>
        <v>908</v>
      </c>
      <c r="T9" s="12"/>
      <c r="U9" s="14">
        <f t="shared" ref="U9:U13" si="11">+S9-T9</f>
        <v>908</v>
      </c>
      <c r="V9" s="12"/>
      <c r="W9" s="14">
        <f t="shared" ref="W9:W13" si="12">+U9-V9</f>
        <v>908</v>
      </c>
      <c r="X9" s="12"/>
      <c r="Y9" s="14">
        <f t="shared" ref="Y9:Y13" si="13">+W9-X9</f>
        <v>908</v>
      </c>
      <c r="Z9" s="12"/>
      <c r="AA9" s="14">
        <f t="shared" ref="AA9:AA13" si="14">+Y9-Z9</f>
        <v>908</v>
      </c>
      <c r="AB9" s="12"/>
      <c r="AC9" s="14">
        <f t="shared" ref="AC9:AC13" si="15">+AA9-AB9</f>
        <v>908</v>
      </c>
    </row>
    <row r="10" spans="1:30" s="15" customFormat="1" ht="30" customHeight="1" thickBot="1" x14ac:dyDescent="0.3">
      <c r="A10" s="48" t="s">
        <v>21</v>
      </c>
      <c r="B10" s="16">
        <v>11479</v>
      </c>
      <c r="C10" s="12">
        <v>1122</v>
      </c>
      <c r="D10" s="11">
        <f>+B10-C10</f>
        <v>10357</v>
      </c>
      <c r="E10" s="12">
        <v>9983</v>
      </c>
      <c r="F10" s="11">
        <f>+D10-E10</f>
        <v>374</v>
      </c>
      <c r="G10" s="13">
        <f>+E10*100/D10</f>
        <v>96.3889157091822</v>
      </c>
      <c r="H10" s="12">
        <v>65</v>
      </c>
      <c r="I10" s="12">
        <f t="shared" si="6"/>
        <v>309</v>
      </c>
      <c r="J10" s="12"/>
      <c r="K10" s="14">
        <f t="shared" si="5"/>
        <v>309</v>
      </c>
      <c r="L10" s="12"/>
      <c r="M10" s="14">
        <f t="shared" si="7"/>
        <v>309</v>
      </c>
      <c r="N10" s="12"/>
      <c r="O10" s="14">
        <f t="shared" si="8"/>
        <v>309</v>
      </c>
      <c r="P10" s="12"/>
      <c r="Q10" s="14">
        <f t="shared" si="9"/>
        <v>309</v>
      </c>
      <c r="R10" s="12"/>
      <c r="S10" s="14">
        <f t="shared" si="10"/>
        <v>309</v>
      </c>
      <c r="T10" s="12"/>
      <c r="U10" s="14">
        <f t="shared" si="11"/>
        <v>309</v>
      </c>
      <c r="V10" s="12"/>
      <c r="W10" s="14">
        <f t="shared" si="12"/>
        <v>309</v>
      </c>
      <c r="X10" s="12"/>
      <c r="Y10" s="14">
        <f t="shared" si="13"/>
        <v>309</v>
      </c>
      <c r="Z10" s="12"/>
      <c r="AA10" s="14">
        <f t="shared" si="14"/>
        <v>309</v>
      </c>
      <c r="AB10" s="12"/>
      <c r="AC10" s="14">
        <f t="shared" si="15"/>
        <v>309</v>
      </c>
      <c r="AD10" s="32"/>
    </row>
    <row r="11" spans="1:30" s="15" customFormat="1" ht="30" customHeight="1" thickBot="1" x14ac:dyDescent="0.3">
      <c r="A11" s="48" t="s">
        <v>22</v>
      </c>
      <c r="B11" s="16">
        <v>14352</v>
      </c>
      <c r="C11" s="12">
        <v>853</v>
      </c>
      <c r="D11" s="11">
        <f t="shared" si="2"/>
        <v>13499</v>
      </c>
      <c r="E11" s="12">
        <v>12580.5</v>
      </c>
      <c r="F11" s="11">
        <f t="shared" si="3"/>
        <v>918.5</v>
      </c>
      <c r="G11" s="13">
        <f t="shared" si="4"/>
        <v>93.1957922809097</v>
      </c>
      <c r="H11" s="12">
        <v>282.39999999999998</v>
      </c>
      <c r="I11" s="12">
        <f t="shared" si="6"/>
        <v>636.1</v>
      </c>
      <c r="J11" s="12"/>
      <c r="K11" s="14">
        <f t="shared" si="5"/>
        <v>636.1</v>
      </c>
      <c r="L11" s="12"/>
      <c r="M11" s="14">
        <f t="shared" si="7"/>
        <v>636.1</v>
      </c>
      <c r="N11" s="12"/>
      <c r="O11" s="14">
        <f t="shared" si="8"/>
        <v>636.1</v>
      </c>
      <c r="P11" s="12"/>
      <c r="Q11" s="14">
        <f t="shared" si="9"/>
        <v>636.1</v>
      </c>
      <c r="R11" s="12"/>
      <c r="S11" s="14">
        <f t="shared" si="10"/>
        <v>636.1</v>
      </c>
      <c r="T11" s="12"/>
      <c r="U11" s="14">
        <f t="shared" si="11"/>
        <v>636.1</v>
      </c>
      <c r="V11" s="12"/>
      <c r="W11" s="14">
        <f t="shared" si="12"/>
        <v>636.1</v>
      </c>
      <c r="X11" s="12"/>
      <c r="Y11" s="14">
        <f t="shared" si="13"/>
        <v>636.1</v>
      </c>
      <c r="Z11" s="12"/>
      <c r="AA11" s="14">
        <f t="shared" si="14"/>
        <v>636.1</v>
      </c>
      <c r="AB11" s="12"/>
      <c r="AC11" s="14">
        <f t="shared" si="15"/>
        <v>636.1</v>
      </c>
      <c r="AD11" s="32"/>
    </row>
    <row r="12" spans="1:30" s="15" customFormat="1" ht="30" customHeight="1" thickBot="1" x14ac:dyDescent="0.3">
      <c r="A12" s="48" t="s">
        <v>23</v>
      </c>
      <c r="B12" s="16">
        <v>30598</v>
      </c>
      <c r="C12" s="12">
        <v>1660</v>
      </c>
      <c r="D12" s="11">
        <f t="shared" si="2"/>
        <v>28938</v>
      </c>
      <c r="E12" s="12">
        <v>26473</v>
      </c>
      <c r="F12" s="11">
        <f t="shared" si="3"/>
        <v>2465</v>
      </c>
      <c r="G12" s="13">
        <f t="shared" si="4"/>
        <v>91.48178865159997</v>
      </c>
      <c r="H12" s="12">
        <v>714</v>
      </c>
      <c r="I12" s="12">
        <f t="shared" si="6"/>
        <v>1751</v>
      </c>
      <c r="J12" s="12"/>
      <c r="K12" s="14">
        <f t="shared" si="5"/>
        <v>1751</v>
      </c>
      <c r="L12" s="12"/>
      <c r="M12" s="14">
        <f t="shared" si="7"/>
        <v>1751</v>
      </c>
      <c r="N12" s="12"/>
      <c r="O12" s="14">
        <f t="shared" si="8"/>
        <v>1751</v>
      </c>
      <c r="P12" s="12"/>
      <c r="Q12" s="14">
        <f t="shared" si="9"/>
        <v>1751</v>
      </c>
      <c r="R12" s="12"/>
      <c r="S12" s="14">
        <f t="shared" si="10"/>
        <v>1751</v>
      </c>
      <c r="T12" s="12"/>
      <c r="U12" s="14">
        <f t="shared" si="11"/>
        <v>1751</v>
      </c>
      <c r="V12" s="12"/>
      <c r="W12" s="14">
        <f t="shared" si="12"/>
        <v>1751</v>
      </c>
      <c r="X12" s="12"/>
      <c r="Y12" s="14">
        <f t="shared" si="13"/>
        <v>1751</v>
      </c>
      <c r="Z12" s="12"/>
      <c r="AA12" s="14">
        <f t="shared" si="14"/>
        <v>1751</v>
      </c>
      <c r="AB12" s="12"/>
      <c r="AC12" s="14">
        <f t="shared" si="15"/>
        <v>1751</v>
      </c>
      <c r="AD12" s="32"/>
    </row>
    <row r="13" spans="1:30" s="15" customFormat="1" ht="30" customHeight="1" thickBot="1" x14ac:dyDescent="0.3">
      <c r="A13" s="48" t="s">
        <v>34</v>
      </c>
      <c r="B13" s="16">
        <v>36723</v>
      </c>
      <c r="C13" s="12">
        <v>2140</v>
      </c>
      <c r="D13" s="11">
        <f t="shared" si="2"/>
        <v>34583</v>
      </c>
      <c r="E13" s="12">
        <v>32139.5</v>
      </c>
      <c r="F13" s="11">
        <f t="shared" si="3"/>
        <v>2443.5</v>
      </c>
      <c r="G13" s="13">
        <f t="shared" si="4"/>
        <v>92.934389729057628</v>
      </c>
      <c r="H13" s="12">
        <v>735.5</v>
      </c>
      <c r="I13" s="12">
        <f t="shared" si="6"/>
        <v>1708</v>
      </c>
      <c r="J13" s="12"/>
      <c r="K13" s="14">
        <f t="shared" si="5"/>
        <v>1708</v>
      </c>
      <c r="L13" s="12"/>
      <c r="M13" s="14">
        <f t="shared" si="7"/>
        <v>1708</v>
      </c>
      <c r="N13" s="12"/>
      <c r="O13" s="14">
        <f t="shared" si="8"/>
        <v>1708</v>
      </c>
      <c r="P13" s="12"/>
      <c r="Q13" s="14">
        <f t="shared" si="9"/>
        <v>1708</v>
      </c>
      <c r="R13" s="12"/>
      <c r="S13" s="14">
        <f t="shared" si="10"/>
        <v>1708</v>
      </c>
      <c r="T13" s="12"/>
      <c r="U13" s="14">
        <f t="shared" si="11"/>
        <v>1708</v>
      </c>
      <c r="V13" s="12"/>
      <c r="W13" s="14">
        <f t="shared" si="12"/>
        <v>1708</v>
      </c>
      <c r="X13" s="12"/>
      <c r="Y13" s="14">
        <f t="shared" si="13"/>
        <v>1708</v>
      </c>
      <c r="Z13" s="12"/>
      <c r="AA13" s="14">
        <f t="shared" si="14"/>
        <v>1708</v>
      </c>
      <c r="AB13" s="12"/>
      <c r="AC13" s="14">
        <f t="shared" si="15"/>
        <v>1708</v>
      </c>
    </row>
    <row r="14" spans="1:30" s="18" customFormat="1" ht="30" customHeight="1" thickBot="1" x14ac:dyDescent="0.3">
      <c r="A14" s="17" t="s">
        <v>26</v>
      </c>
      <c r="B14" s="5">
        <f>SUM(B8:B13)</f>
        <v>149230</v>
      </c>
      <c r="C14" s="5">
        <f>SUM(C8:C13)</f>
        <v>8353</v>
      </c>
      <c r="D14" s="5">
        <f>SUM(D8:D13)</f>
        <v>140877</v>
      </c>
      <c r="E14" s="5">
        <f>SUM(E8:E13)</f>
        <v>132121.5</v>
      </c>
      <c r="F14" s="5">
        <f>SUM(F8:F13)</f>
        <v>8755.5</v>
      </c>
      <c r="G14" s="6">
        <f t="shared" si="4"/>
        <v>93.785003939606895</v>
      </c>
      <c r="H14" s="5">
        <f>SUM(H8:H13)</f>
        <v>2470.4</v>
      </c>
      <c r="I14" s="5">
        <f>SUM(I8:I13)</f>
        <v>6285.1</v>
      </c>
      <c r="J14" s="5">
        <f>SUM(J8:J13)</f>
        <v>0</v>
      </c>
      <c r="K14" s="5">
        <f>SUM(K8:K13)</f>
        <v>6285.1</v>
      </c>
      <c r="L14" s="5">
        <f>SUM(L8:L13)</f>
        <v>0</v>
      </c>
      <c r="M14" s="5">
        <f>SUM(M8:M13)</f>
        <v>6285.1</v>
      </c>
      <c r="N14" s="5">
        <f>SUM(N8:N13)</f>
        <v>0</v>
      </c>
      <c r="O14" s="5">
        <f>SUM(O8:O13)</f>
        <v>6285.1</v>
      </c>
      <c r="P14" s="5">
        <f>SUM(P8:P13)</f>
        <v>0</v>
      </c>
      <c r="Q14" s="5">
        <f>SUM(Q8:Q13)</f>
        <v>6285.1</v>
      </c>
      <c r="R14" s="5">
        <f>SUM(R8:R13)</f>
        <v>0</v>
      </c>
      <c r="S14" s="5">
        <f>SUM(S8:S13)</f>
        <v>6285.1</v>
      </c>
      <c r="T14" s="5">
        <f>SUM(T8:T13)</f>
        <v>0</v>
      </c>
      <c r="U14" s="5">
        <f>SUM(U8:U13)</f>
        <v>6285.1</v>
      </c>
      <c r="V14" s="5">
        <f>SUM(V8:V13)</f>
        <v>0</v>
      </c>
      <c r="W14" s="5">
        <f>SUM(W8:W13)</f>
        <v>6285.1</v>
      </c>
      <c r="X14" s="5">
        <f>SUM(X8:X13)</f>
        <v>0</v>
      </c>
      <c r="Y14" s="5">
        <f>SUM(Y8:Y13)</f>
        <v>6285.1</v>
      </c>
      <c r="Z14" s="5">
        <f>SUM(Z8:Z13)</f>
        <v>0</v>
      </c>
      <c r="AA14" s="5">
        <f>SUM(AA8:AA13)</f>
        <v>6285.1</v>
      </c>
      <c r="AB14" s="5">
        <f>SUM(AB8:AB13)</f>
        <v>0</v>
      </c>
      <c r="AC14" s="5">
        <f>SUM(AC8:AC13)</f>
        <v>6285.1</v>
      </c>
    </row>
    <row r="15" spans="1:30" s="18" customFormat="1" ht="30" customHeight="1" x14ac:dyDescent="0.25">
      <c r="A15" s="19"/>
      <c r="B15" s="7"/>
      <c r="C15" s="7"/>
      <c r="D15" s="7"/>
      <c r="E15" s="7"/>
      <c r="F15" s="7"/>
      <c r="G15" s="2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0" s="18" customFormat="1" ht="30" customHeight="1" x14ac:dyDescent="0.25">
      <c r="A16" s="47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ht="30" customHeight="1" thickBot="1" x14ac:dyDescent="0.25"/>
    <row r="18" spans="1:30" s="3" customFormat="1" ht="30" customHeight="1" thickBot="1" x14ac:dyDescent="0.3">
      <c r="A18" s="35" t="s">
        <v>8</v>
      </c>
      <c r="B18" s="37" t="s">
        <v>1</v>
      </c>
      <c r="C18" s="35" t="s">
        <v>2</v>
      </c>
      <c r="D18" s="39" t="s">
        <v>3</v>
      </c>
      <c r="E18" s="41" t="s">
        <v>4</v>
      </c>
      <c r="F18" s="43" t="s">
        <v>5</v>
      </c>
      <c r="G18" s="43" t="s">
        <v>9</v>
      </c>
      <c r="H18" s="45" t="s">
        <v>10</v>
      </c>
      <c r="I18" s="46"/>
      <c r="J18" s="45" t="s">
        <v>0</v>
      </c>
      <c r="K18" s="46"/>
      <c r="L18" s="45" t="s">
        <v>11</v>
      </c>
      <c r="M18" s="46"/>
      <c r="N18" s="45" t="s">
        <v>12</v>
      </c>
      <c r="O18" s="46"/>
      <c r="P18" s="45" t="s">
        <v>13</v>
      </c>
      <c r="Q18" s="46"/>
      <c r="R18" s="45" t="s">
        <v>14</v>
      </c>
      <c r="S18" s="46"/>
      <c r="T18" s="45" t="s">
        <v>15</v>
      </c>
      <c r="U18" s="46"/>
      <c r="V18" s="45" t="s">
        <v>16</v>
      </c>
      <c r="W18" s="46"/>
      <c r="X18" s="45" t="s">
        <v>17</v>
      </c>
      <c r="Y18" s="46"/>
      <c r="Z18" s="45" t="s">
        <v>18</v>
      </c>
      <c r="AA18" s="46"/>
      <c r="AB18" s="45" t="s">
        <v>19</v>
      </c>
      <c r="AC18" s="46"/>
    </row>
    <row r="19" spans="1:30" s="3" customFormat="1" ht="30" customHeight="1" thickBot="1" x14ac:dyDescent="0.3">
      <c r="A19" s="36"/>
      <c r="B19" s="38"/>
      <c r="C19" s="36"/>
      <c r="D19" s="40"/>
      <c r="E19" s="42"/>
      <c r="F19" s="44"/>
      <c r="G19" s="44"/>
      <c r="H19" s="24" t="s">
        <v>4</v>
      </c>
      <c r="I19" s="25" t="s">
        <v>5</v>
      </c>
      <c r="J19" s="24" t="s">
        <v>4</v>
      </c>
      <c r="K19" s="25" t="s">
        <v>5</v>
      </c>
      <c r="L19" s="24" t="s">
        <v>4</v>
      </c>
      <c r="M19" s="25" t="s">
        <v>5</v>
      </c>
      <c r="N19" s="24" t="s">
        <v>4</v>
      </c>
      <c r="O19" s="25" t="s">
        <v>5</v>
      </c>
      <c r="P19" s="24" t="s">
        <v>4</v>
      </c>
      <c r="Q19" s="25" t="s">
        <v>5</v>
      </c>
      <c r="R19" s="24" t="s">
        <v>4</v>
      </c>
      <c r="S19" s="25" t="s">
        <v>5</v>
      </c>
      <c r="T19" s="24" t="s">
        <v>4</v>
      </c>
      <c r="U19" s="25" t="s">
        <v>5</v>
      </c>
      <c r="V19" s="24" t="s">
        <v>4</v>
      </c>
      <c r="W19" s="25" t="s">
        <v>5</v>
      </c>
      <c r="X19" s="24" t="s">
        <v>4</v>
      </c>
      <c r="Y19" s="25" t="s">
        <v>5</v>
      </c>
      <c r="Z19" s="24" t="s">
        <v>4</v>
      </c>
      <c r="AA19" s="25" t="s">
        <v>5</v>
      </c>
      <c r="AB19" s="24" t="s">
        <v>4</v>
      </c>
      <c r="AC19" s="25" t="s">
        <v>5</v>
      </c>
    </row>
    <row r="20" spans="1:30" s="15" customFormat="1" ht="30" customHeight="1" thickBot="1" x14ac:dyDescent="0.3">
      <c r="A20" s="48" t="s">
        <v>28</v>
      </c>
      <c r="B20" s="16">
        <v>6453</v>
      </c>
      <c r="C20" s="12">
        <v>30</v>
      </c>
      <c r="D20" s="11">
        <f>+B20-C20</f>
        <v>6423</v>
      </c>
      <c r="E20" s="12">
        <v>5797</v>
      </c>
      <c r="F20" s="11">
        <f>+D20-E20</f>
        <v>626</v>
      </c>
      <c r="G20" s="13">
        <f>+E20*100/D20</f>
        <v>90.253775494317296</v>
      </c>
      <c r="H20" s="12">
        <v>249</v>
      </c>
      <c r="I20" s="12">
        <f>+F20-H20</f>
        <v>377</v>
      </c>
      <c r="J20" s="12"/>
      <c r="K20" s="14">
        <f>+I20-J20</f>
        <v>377</v>
      </c>
      <c r="L20" s="12"/>
      <c r="M20" s="14">
        <f>+K20-L20</f>
        <v>377</v>
      </c>
      <c r="N20" s="12"/>
      <c r="O20" s="14">
        <f>+M20-N20</f>
        <v>377</v>
      </c>
      <c r="P20" s="12"/>
      <c r="Q20" s="14">
        <f>+O20-P20</f>
        <v>377</v>
      </c>
      <c r="R20" s="12"/>
      <c r="S20" s="14">
        <f>+Q20-R20</f>
        <v>377</v>
      </c>
      <c r="T20" s="12"/>
      <c r="U20" s="14">
        <f>+S20-T20</f>
        <v>377</v>
      </c>
      <c r="V20" s="12"/>
      <c r="W20" s="14">
        <f>+U20-V20</f>
        <v>377</v>
      </c>
      <c r="X20" s="12"/>
      <c r="Y20" s="14">
        <f>+W20-X20</f>
        <v>377</v>
      </c>
      <c r="Z20" s="12"/>
      <c r="AA20" s="14">
        <f>+Y20-Z20</f>
        <v>377</v>
      </c>
      <c r="AB20" s="12"/>
      <c r="AC20" s="14">
        <f>+AA20-AB20</f>
        <v>377</v>
      </c>
      <c r="AD20" s="32"/>
    </row>
    <row r="21" spans="1:30" s="15" customFormat="1" ht="30" customHeight="1" thickBot="1" x14ac:dyDescent="0.3">
      <c r="A21" s="48" t="s">
        <v>29</v>
      </c>
      <c r="B21" s="16">
        <v>990</v>
      </c>
      <c r="C21" s="12">
        <v>0</v>
      </c>
      <c r="D21" s="11">
        <f>+B21-C21</f>
        <v>990</v>
      </c>
      <c r="E21" s="12">
        <v>942</v>
      </c>
      <c r="F21" s="11">
        <f>+D21-E21</f>
        <v>48</v>
      </c>
      <c r="G21" s="13">
        <f>+E21*100/D21</f>
        <v>95.151515151515156</v>
      </c>
      <c r="H21" s="12">
        <v>45</v>
      </c>
      <c r="I21" s="12">
        <f>+F21-H21</f>
        <v>3</v>
      </c>
      <c r="J21" s="27"/>
      <c r="K21" s="28">
        <f>+I21-J21</f>
        <v>3</v>
      </c>
      <c r="L21" s="27"/>
      <c r="M21" s="28">
        <f>+K21-L21</f>
        <v>3</v>
      </c>
      <c r="N21" s="27"/>
      <c r="O21" s="28">
        <f>+M21-N21</f>
        <v>3</v>
      </c>
      <c r="P21" s="27"/>
      <c r="Q21" s="28">
        <f>+O21-P21</f>
        <v>3</v>
      </c>
      <c r="R21" s="27"/>
      <c r="S21" s="28">
        <f>+Q21-R21</f>
        <v>3</v>
      </c>
      <c r="T21" s="27"/>
      <c r="U21" s="28">
        <f>+S21-T21</f>
        <v>3</v>
      </c>
      <c r="V21" s="27"/>
      <c r="W21" s="28">
        <f>+U21-V21</f>
        <v>3</v>
      </c>
      <c r="X21" s="27"/>
      <c r="Y21" s="28">
        <f>+W21-X21</f>
        <v>3</v>
      </c>
      <c r="Z21" s="27"/>
      <c r="AA21" s="28">
        <f>+Y21-Z21</f>
        <v>3</v>
      </c>
      <c r="AB21" s="12"/>
      <c r="AC21" s="14">
        <f>+AA21-AB21</f>
        <v>3</v>
      </c>
    </row>
    <row r="22" spans="1:30" s="18" customFormat="1" ht="30" customHeight="1" thickBot="1" x14ac:dyDescent="0.3">
      <c r="A22" s="17" t="s">
        <v>26</v>
      </c>
      <c r="B22" s="5">
        <f>SUM(B20:B21)</f>
        <v>7443</v>
      </c>
      <c r="C22" s="5">
        <f>SUM(C20:C21)</f>
        <v>30</v>
      </c>
      <c r="D22" s="5">
        <f>SUM(D20:D21)</f>
        <v>7413</v>
      </c>
      <c r="E22" s="5">
        <f>SUM(E20:E21)</f>
        <v>6739</v>
      </c>
      <c r="F22" s="5">
        <f>SUM(F20:F21)</f>
        <v>674</v>
      </c>
      <c r="G22" s="6">
        <f>+E22*100/D22</f>
        <v>90.907864562255497</v>
      </c>
      <c r="H22" s="5">
        <f t="shared" ref="H22:AC22" si="16">SUM(H20:H21)</f>
        <v>294</v>
      </c>
      <c r="I22" s="5">
        <f t="shared" si="16"/>
        <v>380</v>
      </c>
      <c r="J22" s="5">
        <f t="shared" si="16"/>
        <v>0</v>
      </c>
      <c r="K22" s="5">
        <f t="shared" si="16"/>
        <v>380</v>
      </c>
      <c r="L22" s="5">
        <f t="shared" si="16"/>
        <v>0</v>
      </c>
      <c r="M22" s="5">
        <f t="shared" si="16"/>
        <v>380</v>
      </c>
      <c r="N22" s="5">
        <f t="shared" si="16"/>
        <v>0</v>
      </c>
      <c r="O22" s="5">
        <f t="shared" si="16"/>
        <v>380</v>
      </c>
      <c r="P22" s="5">
        <f t="shared" si="16"/>
        <v>0</v>
      </c>
      <c r="Q22" s="5">
        <f t="shared" si="16"/>
        <v>380</v>
      </c>
      <c r="R22" s="5">
        <f t="shared" si="16"/>
        <v>0</v>
      </c>
      <c r="S22" s="5">
        <f t="shared" si="16"/>
        <v>380</v>
      </c>
      <c r="T22" s="5">
        <f t="shared" si="16"/>
        <v>0</v>
      </c>
      <c r="U22" s="5">
        <f t="shared" si="16"/>
        <v>380</v>
      </c>
      <c r="V22" s="5">
        <f t="shared" si="16"/>
        <v>0</v>
      </c>
      <c r="W22" s="5">
        <f t="shared" si="16"/>
        <v>380</v>
      </c>
      <c r="X22" s="5">
        <f t="shared" si="16"/>
        <v>0</v>
      </c>
      <c r="Y22" s="5">
        <f t="shared" si="16"/>
        <v>380</v>
      </c>
      <c r="Z22" s="5">
        <f t="shared" si="16"/>
        <v>0</v>
      </c>
      <c r="AA22" s="5">
        <f t="shared" si="16"/>
        <v>380</v>
      </c>
      <c r="AB22" s="5">
        <f t="shared" si="16"/>
        <v>0</v>
      </c>
      <c r="AC22" s="5">
        <f t="shared" si="16"/>
        <v>380</v>
      </c>
    </row>
    <row r="23" spans="1:30" s="18" customFormat="1" ht="30" customHeight="1" x14ac:dyDescent="0.25">
      <c r="A23" s="19"/>
      <c r="B23" s="7"/>
      <c r="C23" s="7"/>
      <c r="D23" s="7"/>
      <c r="E23" s="7"/>
      <c r="F23" s="7"/>
      <c r="G23" s="2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30" s="18" customFormat="1" ht="30" customHeight="1" x14ac:dyDescent="0.25">
      <c r="A24" s="47" t="s">
        <v>30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30" ht="30" customHeight="1" thickBot="1" x14ac:dyDescent="0.25"/>
    <row r="26" spans="1:30" s="3" customFormat="1" ht="30" customHeight="1" thickBot="1" x14ac:dyDescent="0.3">
      <c r="A26" s="35" t="s">
        <v>8</v>
      </c>
      <c r="B26" s="37" t="s">
        <v>1</v>
      </c>
      <c r="C26" s="35" t="s">
        <v>2</v>
      </c>
      <c r="D26" s="39" t="s">
        <v>3</v>
      </c>
      <c r="E26" s="41" t="s">
        <v>4</v>
      </c>
      <c r="F26" s="43" t="s">
        <v>5</v>
      </c>
      <c r="G26" s="43" t="s">
        <v>9</v>
      </c>
      <c r="H26" s="45" t="s">
        <v>10</v>
      </c>
      <c r="I26" s="46"/>
      <c r="J26" s="45" t="s">
        <v>0</v>
      </c>
      <c r="K26" s="46"/>
      <c r="L26" s="45" t="s">
        <v>11</v>
      </c>
      <c r="M26" s="46"/>
      <c r="N26" s="45" t="s">
        <v>12</v>
      </c>
      <c r="O26" s="46"/>
      <c r="P26" s="45" t="s">
        <v>13</v>
      </c>
      <c r="Q26" s="46"/>
      <c r="R26" s="45" t="s">
        <v>14</v>
      </c>
      <c r="S26" s="46"/>
      <c r="T26" s="45" t="s">
        <v>15</v>
      </c>
      <c r="U26" s="46"/>
      <c r="V26" s="45" t="s">
        <v>16</v>
      </c>
      <c r="W26" s="46"/>
      <c r="X26" s="45" t="s">
        <v>17</v>
      </c>
      <c r="Y26" s="46"/>
      <c r="Z26" s="45" t="s">
        <v>18</v>
      </c>
      <c r="AA26" s="46"/>
      <c r="AB26" s="45" t="s">
        <v>19</v>
      </c>
      <c r="AC26" s="46"/>
    </row>
    <row r="27" spans="1:30" s="3" customFormat="1" ht="30" customHeight="1" thickBot="1" x14ac:dyDescent="0.3">
      <c r="A27" s="36"/>
      <c r="B27" s="38"/>
      <c r="C27" s="36"/>
      <c r="D27" s="40"/>
      <c r="E27" s="42"/>
      <c r="F27" s="44"/>
      <c r="G27" s="44"/>
      <c r="H27" s="24" t="s">
        <v>4</v>
      </c>
      <c r="I27" s="25" t="s">
        <v>5</v>
      </c>
      <c r="J27" s="24" t="s">
        <v>4</v>
      </c>
      <c r="K27" s="25" t="s">
        <v>5</v>
      </c>
      <c r="L27" s="24" t="s">
        <v>4</v>
      </c>
      <c r="M27" s="25" t="s">
        <v>5</v>
      </c>
      <c r="N27" s="24" t="s">
        <v>4</v>
      </c>
      <c r="O27" s="25" t="s">
        <v>5</v>
      </c>
      <c r="P27" s="24" t="s">
        <v>4</v>
      </c>
      <c r="Q27" s="25" t="s">
        <v>5</v>
      </c>
      <c r="R27" s="24" t="s">
        <v>4</v>
      </c>
      <c r="S27" s="25" t="s">
        <v>5</v>
      </c>
      <c r="T27" s="24" t="s">
        <v>4</v>
      </c>
      <c r="U27" s="25" t="s">
        <v>5</v>
      </c>
      <c r="V27" s="24" t="s">
        <v>4</v>
      </c>
      <c r="W27" s="25" t="s">
        <v>5</v>
      </c>
      <c r="X27" s="24" t="s">
        <v>4</v>
      </c>
      <c r="Y27" s="25" t="s">
        <v>5</v>
      </c>
      <c r="Z27" s="24" t="s">
        <v>4</v>
      </c>
      <c r="AA27" s="25" t="s">
        <v>5</v>
      </c>
      <c r="AB27" s="24" t="s">
        <v>4</v>
      </c>
      <c r="AC27" s="25" t="s">
        <v>5</v>
      </c>
    </row>
    <row r="28" spans="1:30" s="15" customFormat="1" ht="30" customHeight="1" thickBot="1" x14ac:dyDescent="0.3">
      <c r="A28" s="48" t="s">
        <v>20</v>
      </c>
      <c r="B28" s="16">
        <v>11123</v>
      </c>
      <c r="C28" s="12">
        <v>0</v>
      </c>
      <c r="D28" s="11">
        <f>+B28-C28</f>
        <v>11123</v>
      </c>
      <c r="E28" s="12">
        <v>10855</v>
      </c>
      <c r="F28" s="11">
        <f>+D28-E28</f>
        <v>268</v>
      </c>
      <c r="G28" s="26">
        <f t="shared" ref="G28:G33" si="17">+E28*100/D28</f>
        <v>97.590578081452847</v>
      </c>
      <c r="H28" s="12">
        <v>46</v>
      </c>
      <c r="I28" s="12">
        <f>+F28-H28</f>
        <v>222</v>
      </c>
      <c r="J28" s="12"/>
      <c r="K28" s="14">
        <f>+I28-J28</f>
        <v>222</v>
      </c>
      <c r="L28" s="12"/>
      <c r="M28" s="14">
        <f>+K28-L28</f>
        <v>222</v>
      </c>
      <c r="N28" s="12"/>
      <c r="O28" s="14">
        <f>+M28-N28</f>
        <v>222</v>
      </c>
      <c r="P28" s="12"/>
      <c r="Q28" s="14">
        <f>+O28-P28</f>
        <v>222</v>
      </c>
      <c r="R28" s="12"/>
      <c r="S28" s="14">
        <f>+Q28-R28</f>
        <v>222</v>
      </c>
      <c r="T28" s="12"/>
      <c r="U28" s="14">
        <f>+S28-T28</f>
        <v>222</v>
      </c>
      <c r="V28" s="12"/>
      <c r="W28" s="14">
        <f>+U28-V28</f>
        <v>222</v>
      </c>
      <c r="X28" s="12"/>
      <c r="Y28" s="14">
        <f>+W28-X28</f>
        <v>222</v>
      </c>
      <c r="Z28" s="12"/>
      <c r="AA28" s="14">
        <f>+Y28-Z28</f>
        <v>222</v>
      </c>
      <c r="AB28" s="12"/>
      <c r="AC28" s="14">
        <f>+AA28-AB28</f>
        <v>222</v>
      </c>
      <c r="AD28" s="32"/>
    </row>
    <row r="29" spans="1:30" s="15" customFormat="1" ht="30" customHeight="1" thickBot="1" x14ac:dyDescent="0.3">
      <c r="A29" s="48" t="s">
        <v>6</v>
      </c>
      <c r="B29" s="16">
        <v>9676.5</v>
      </c>
      <c r="C29" s="12">
        <v>0</v>
      </c>
      <c r="D29" s="11">
        <f>+B29-C29</f>
        <v>9676.5</v>
      </c>
      <c r="E29" s="12">
        <v>9529.5</v>
      </c>
      <c r="F29" s="11">
        <f>+D29-E29</f>
        <v>147</v>
      </c>
      <c r="G29" s="26">
        <f t="shared" si="17"/>
        <v>98.480855681289725</v>
      </c>
      <c r="H29" s="12">
        <v>67</v>
      </c>
      <c r="I29" s="12">
        <f>+F29-H29</f>
        <v>80</v>
      </c>
      <c r="J29" s="12"/>
      <c r="K29" s="14">
        <f>+I29-J29</f>
        <v>80</v>
      </c>
      <c r="L29" s="12"/>
      <c r="M29" s="14">
        <f>+K29-L29</f>
        <v>80</v>
      </c>
      <c r="N29" s="12"/>
      <c r="O29" s="14">
        <f>+M29-N29</f>
        <v>80</v>
      </c>
      <c r="P29" s="12"/>
      <c r="Q29" s="14">
        <f>+O29-P29</f>
        <v>80</v>
      </c>
      <c r="R29" s="12"/>
      <c r="S29" s="14">
        <f>+Q29-R29</f>
        <v>80</v>
      </c>
      <c r="T29" s="12"/>
      <c r="U29" s="14">
        <f>+S29-T29</f>
        <v>80</v>
      </c>
      <c r="V29" s="12"/>
      <c r="W29" s="14">
        <f>+U29-V29</f>
        <v>80</v>
      </c>
      <c r="X29" s="12"/>
      <c r="Y29" s="14">
        <f>+W29-X29</f>
        <v>80</v>
      </c>
      <c r="Z29" s="12"/>
      <c r="AA29" s="14">
        <f>+Y29-Z29</f>
        <v>80</v>
      </c>
      <c r="AB29" s="12"/>
      <c r="AC29" s="14">
        <f>+AA29-AB29</f>
        <v>80</v>
      </c>
    </row>
    <row r="30" spans="1:30" s="15" customFormat="1" ht="30" customHeight="1" thickBot="1" x14ac:dyDescent="0.3">
      <c r="A30" s="48" t="s">
        <v>21</v>
      </c>
      <c r="B30" s="16">
        <v>9699</v>
      </c>
      <c r="C30" s="12">
        <v>0</v>
      </c>
      <c r="D30" s="11">
        <f>+B30-C30</f>
        <v>9699</v>
      </c>
      <c r="E30" s="12">
        <v>9616</v>
      </c>
      <c r="F30" s="11">
        <f>+D30-E30</f>
        <v>83</v>
      </c>
      <c r="G30" s="26">
        <f t="shared" si="17"/>
        <v>99.144241674399424</v>
      </c>
      <c r="H30" s="12">
        <v>76</v>
      </c>
      <c r="I30" s="12">
        <f>+F30-H30</f>
        <v>7</v>
      </c>
      <c r="J30" s="12"/>
      <c r="K30" s="14">
        <f>+I30-J30</f>
        <v>7</v>
      </c>
      <c r="L30" s="27"/>
      <c r="M30" s="28">
        <f>+K30-L30</f>
        <v>7</v>
      </c>
      <c r="N30" s="27"/>
      <c r="O30" s="28">
        <f>+M30-N30</f>
        <v>7</v>
      </c>
      <c r="P30" s="27"/>
      <c r="Q30" s="28">
        <f>+O30-P30</f>
        <v>7</v>
      </c>
      <c r="R30" s="27"/>
      <c r="S30" s="28">
        <f>+Q30-R30</f>
        <v>7</v>
      </c>
      <c r="T30" s="27"/>
      <c r="U30" s="28">
        <f>+S30-T30</f>
        <v>7</v>
      </c>
      <c r="V30" s="27"/>
      <c r="W30" s="28">
        <f>+U30-V30</f>
        <v>7</v>
      </c>
      <c r="X30" s="27"/>
      <c r="Y30" s="28">
        <f>+W30-X30</f>
        <v>7</v>
      </c>
      <c r="Z30" s="27"/>
      <c r="AA30" s="28">
        <f>+Y30-Z30</f>
        <v>7</v>
      </c>
      <c r="AB30" s="12"/>
      <c r="AC30" s="14">
        <f>+AA30-AB30</f>
        <v>7</v>
      </c>
    </row>
    <row r="31" spans="1:30" s="15" customFormat="1" ht="30" customHeight="1" thickBot="1" x14ac:dyDescent="0.3">
      <c r="A31" s="48" t="s">
        <v>22</v>
      </c>
      <c r="B31" s="16">
        <v>8424</v>
      </c>
      <c r="C31" s="12">
        <v>0</v>
      </c>
      <c r="D31" s="11">
        <f>+B31-C31</f>
        <v>8424</v>
      </c>
      <c r="E31" s="12">
        <v>8318.5</v>
      </c>
      <c r="F31" s="11">
        <f>+D31-E31</f>
        <v>105.5</v>
      </c>
      <c r="G31" s="26">
        <f t="shared" si="17"/>
        <v>98.747625830959166</v>
      </c>
      <c r="H31" s="12">
        <v>98.5</v>
      </c>
      <c r="I31" s="12">
        <f>+F31-H31</f>
        <v>7</v>
      </c>
      <c r="J31" s="12"/>
      <c r="K31" s="14">
        <f>+I31-J31</f>
        <v>7</v>
      </c>
      <c r="L31" s="27"/>
      <c r="M31" s="28">
        <f>+K31-L31</f>
        <v>7</v>
      </c>
      <c r="N31" s="27"/>
      <c r="O31" s="28">
        <f>+M31-N31</f>
        <v>7</v>
      </c>
      <c r="P31" s="27"/>
      <c r="Q31" s="28">
        <f>+O31-P31</f>
        <v>7</v>
      </c>
      <c r="R31" s="27"/>
      <c r="S31" s="28">
        <f>+Q31-R31</f>
        <v>7</v>
      </c>
      <c r="T31" s="27"/>
      <c r="U31" s="28">
        <f>+S31-T31</f>
        <v>7</v>
      </c>
      <c r="V31" s="27"/>
      <c r="W31" s="28">
        <f>+U31-V31</f>
        <v>7</v>
      </c>
      <c r="X31" s="27"/>
      <c r="Y31" s="28">
        <f>+W31-X31</f>
        <v>7</v>
      </c>
      <c r="Z31" s="27"/>
      <c r="AA31" s="28">
        <f>+Y31-Z31</f>
        <v>7</v>
      </c>
      <c r="AB31" s="12"/>
      <c r="AC31" s="14">
        <f>+AA31-AB31</f>
        <v>7</v>
      </c>
    </row>
    <row r="32" spans="1:30" s="15" customFormat="1" ht="30" customHeight="1" thickBot="1" x14ac:dyDescent="0.3">
      <c r="A32" s="48" t="s">
        <v>25</v>
      </c>
      <c r="B32" s="16">
        <v>8829.5</v>
      </c>
      <c r="C32" s="12">
        <v>0</v>
      </c>
      <c r="D32" s="11">
        <f>+B32-C32</f>
        <v>8829.5</v>
      </c>
      <c r="E32" s="12">
        <v>8681</v>
      </c>
      <c r="F32" s="11">
        <f>+D32-E32</f>
        <v>148.5</v>
      </c>
      <c r="G32" s="26">
        <f t="shared" si="17"/>
        <v>98.318138059912798</v>
      </c>
      <c r="H32" s="12">
        <v>77.5</v>
      </c>
      <c r="I32" s="12">
        <f>+F32-H32</f>
        <v>71</v>
      </c>
      <c r="J32" s="27"/>
      <c r="K32" s="28">
        <f>+I32-J32</f>
        <v>71</v>
      </c>
      <c r="L32" s="27"/>
      <c r="M32" s="28">
        <f>+K32-L32</f>
        <v>71</v>
      </c>
      <c r="N32" s="27"/>
      <c r="O32" s="28">
        <f>+M32-N32</f>
        <v>71</v>
      </c>
      <c r="P32" s="27"/>
      <c r="Q32" s="28">
        <f>+O32-P32</f>
        <v>71</v>
      </c>
      <c r="R32" s="27"/>
      <c r="S32" s="28">
        <f>+Q32-R32</f>
        <v>71</v>
      </c>
      <c r="T32" s="27"/>
      <c r="U32" s="28">
        <f>+S32-T32</f>
        <v>71</v>
      </c>
      <c r="V32" s="27"/>
      <c r="W32" s="28">
        <f>+U32-V32</f>
        <v>71</v>
      </c>
      <c r="X32" s="27"/>
      <c r="Y32" s="28">
        <f>+W32-X32</f>
        <v>71</v>
      </c>
      <c r="Z32" s="27"/>
      <c r="AA32" s="28">
        <f>+Y32-Z32</f>
        <v>71</v>
      </c>
      <c r="AB32" s="12"/>
      <c r="AC32" s="14">
        <f>+AA32-AB32</f>
        <v>71</v>
      </c>
    </row>
    <row r="33" spans="1:29" s="18" customFormat="1" ht="30" customHeight="1" thickBot="1" x14ac:dyDescent="0.3">
      <c r="A33" s="29" t="s">
        <v>26</v>
      </c>
      <c r="B33" s="5">
        <f>SUM(B28:B32)</f>
        <v>47752</v>
      </c>
      <c r="C33" s="5">
        <f>SUM(C28:C32)</f>
        <v>0</v>
      </c>
      <c r="D33" s="5">
        <f>SUM(D28:D32)</f>
        <v>47752</v>
      </c>
      <c r="E33" s="5">
        <f>SUM(E28:E32)</f>
        <v>47000</v>
      </c>
      <c r="F33" s="30">
        <f>SUM(F28:F32)</f>
        <v>752</v>
      </c>
      <c r="G33" s="13">
        <f t="shared" si="17"/>
        <v>98.425196850393704</v>
      </c>
      <c r="H33" s="5">
        <f>SUM(H28:H32)</f>
        <v>365</v>
      </c>
      <c r="I33" s="5">
        <f t="shared" ref="I33:AC33" si="18">SUM(I28:I32)</f>
        <v>387</v>
      </c>
      <c r="J33" s="5">
        <f t="shared" si="18"/>
        <v>0</v>
      </c>
      <c r="K33" s="5">
        <f t="shared" si="18"/>
        <v>387</v>
      </c>
      <c r="L33" s="5">
        <f t="shared" si="18"/>
        <v>0</v>
      </c>
      <c r="M33" s="5">
        <f t="shared" si="18"/>
        <v>387</v>
      </c>
      <c r="N33" s="5">
        <f t="shared" si="18"/>
        <v>0</v>
      </c>
      <c r="O33" s="5">
        <f t="shared" si="18"/>
        <v>387</v>
      </c>
      <c r="P33" s="5">
        <f t="shared" si="18"/>
        <v>0</v>
      </c>
      <c r="Q33" s="5">
        <f t="shared" si="18"/>
        <v>387</v>
      </c>
      <c r="R33" s="5">
        <f t="shared" si="18"/>
        <v>0</v>
      </c>
      <c r="S33" s="5">
        <f t="shared" si="18"/>
        <v>387</v>
      </c>
      <c r="T33" s="5">
        <f t="shared" si="18"/>
        <v>0</v>
      </c>
      <c r="U33" s="5">
        <f t="shared" si="18"/>
        <v>387</v>
      </c>
      <c r="V33" s="5">
        <f t="shared" si="18"/>
        <v>0</v>
      </c>
      <c r="W33" s="5">
        <f t="shared" si="18"/>
        <v>387</v>
      </c>
      <c r="X33" s="5">
        <f t="shared" si="18"/>
        <v>0</v>
      </c>
      <c r="Y33" s="5">
        <f t="shared" si="18"/>
        <v>387</v>
      </c>
      <c r="Z33" s="5">
        <f t="shared" si="18"/>
        <v>0</v>
      </c>
      <c r="AA33" s="5">
        <f t="shared" si="18"/>
        <v>387</v>
      </c>
      <c r="AB33" s="5">
        <f t="shared" si="18"/>
        <v>0</v>
      </c>
      <c r="AC33" s="5">
        <f t="shared" si="18"/>
        <v>387</v>
      </c>
    </row>
    <row r="35" spans="1:29" s="18" customFormat="1" ht="30" customHeight="1" x14ac:dyDescent="0.25">
      <c r="A35" s="47" t="s">
        <v>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30" customHeight="1" thickBot="1" x14ac:dyDescent="0.25"/>
    <row r="37" spans="1:29" s="3" customFormat="1" ht="30" customHeight="1" thickBot="1" x14ac:dyDescent="0.3">
      <c r="A37" s="35" t="s">
        <v>8</v>
      </c>
      <c r="B37" s="37" t="s">
        <v>1</v>
      </c>
      <c r="C37" s="35" t="s">
        <v>2</v>
      </c>
      <c r="D37" s="39" t="s">
        <v>3</v>
      </c>
      <c r="E37" s="41" t="s">
        <v>4</v>
      </c>
      <c r="F37" s="43" t="s">
        <v>5</v>
      </c>
      <c r="G37" s="43" t="s">
        <v>9</v>
      </c>
      <c r="H37" s="45" t="s">
        <v>10</v>
      </c>
      <c r="I37" s="46"/>
      <c r="J37" s="45" t="s">
        <v>0</v>
      </c>
      <c r="K37" s="46"/>
      <c r="L37" s="45" t="s">
        <v>11</v>
      </c>
      <c r="M37" s="46"/>
      <c r="N37" s="45" t="s">
        <v>12</v>
      </c>
      <c r="O37" s="46"/>
      <c r="P37" s="45" t="s">
        <v>13</v>
      </c>
      <c r="Q37" s="46"/>
      <c r="R37" s="45" t="s">
        <v>14</v>
      </c>
      <c r="S37" s="46"/>
      <c r="T37" s="45" t="s">
        <v>15</v>
      </c>
      <c r="U37" s="46"/>
      <c r="V37" s="45" t="s">
        <v>12</v>
      </c>
      <c r="W37" s="46"/>
      <c r="X37" s="45" t="s">
        <v>12</v>
      </c>
      <c r="Y37" s="46"/>
      <c r="Z37" s="45" t="s">
        <v>12</v>
      </c>
      <c r="AA37" s="46"/>
      <c r="AB37" s="45" t="s">
        <v>12</v>
      </c>
      <c r="AC37" s="46"/>
    </row>
    <row r="38" spans="1:29" s="3" customFormat="1" ht="30" customHeight="1" thickBot="1" x14ac:dyDescent="0.3">
      <c r="A38" s="36"/>
      <c r="B38" s="38"/>
      <c r="C38" s="36"/>
      <c r="D38" s="40"/>
      <c r="E38" s="42"/>
      <c r="F38" s="44"/>
      <c r="G38" s="44"/>
      <c r="H38" s="24" t="s">
        <v>4</v>
      </c>
      <c r="I38" s="25" t="s">
        <v>5</v>
      </c>
      <c r="J38" s="24" t="s">
        <v>4</v>
      </c>
      <c r="K38" s="25" t="s">
        <v>5</v>
      </c>
      <c r="L38" s="24" t="s">
        <v>4</v>
      </c>
      <c r="M38" s="25" t="s">
        <v>5</v>
      </c>
      <c r="N38" s="24" t="s">
        <v>4</v>
      </c>
      <c r="O38" s="25" t="s">
        <v>5</v>
      </c>
      <c r="P38" s="24" t="s">
        <v>4</v>
      </c>
      <c r="Q38" s="25" t="s">
        <v>5</v>
      </c>
      <c r="R38" s="24" t="s">
        <v>4</v>
      </c>
      <c r="S38" s="25" t="s">
        <v>5</v>
      </c>
      <c r="T38" s="24" t="s">
        <v>4</v>
      </c>
      <c r="U38" s="25" t="s">
        <v>5</v>
      </c>
      <c r="V38" s="24" t="s">
        <v>4</v>
      </c>
      <c r="W38" s="25" t="s">
        <v>5</v>
      </c>
      <c r="X38" s="24" t="s">
        <v>4</v>
      </c>
      <c r="Y38" s="25" t="s">
        <v>5</v>
      </c>
      <c r="Z38" s="24" t="s">
        <v>4</v>
      </c>
      <c r="AA38" s="25" t="s">
        <v>5</v>
      </c>
      <c r="AB38" s="24" t="s">
        <v>4</v>
      </c>
      <c r="AC38" s="25" t="s">
        <v>5</v>
      </c>
    </row>
    <row r="39" spans="1:29" s="15" customFormat="1" ht="30" customHeight="1" thickBot="1" x14ac:dyDescent="0.3">
      <c r="A39" s="48" t="s">
        <v>20</v>
      </c>
      <c r="B39" s="16">
        <v>6332</v>
      </c>
      <c r="C39" s="12">
        <v>0</v>
      </c>
      <c r="D39" s="11">
        <f>+B39-C39</f>
        <v>6332</v>
      </c>
      <c r="E39" s="12">
        <v>6148</v>
      </c>
      <c r="F39" s="11">
        <f>+D39-E39</f>
        <v>184</v>
      </c>
      <c r="G39" s="26">
        <f t="shared" ref="G39:G44" si="19">+E39*100/D39</f>
        <v>97.094125078963998</v>
      </c>
      <c r="H39" s="12">
        <v>39</v>
      </c>
      <c r="I39" s="12">
        <f>+F39-H39</f>
        <v>145</v>
      </c>
      <c r="J39" s="12"/>
      <c r="K39" s="14">
        <f>+I39-J39</f>
        <v>145</v>
      </c>
      <c r="L39" s="12"/>
      <c r="M39" s="14">
        <f>+K39-L39</f>
        <v>145</v>
      </c>
      <c r="N39" s="12"/>
      <c r="O39" s="14">
        <f>+M39-N39</f>
        <v>145</v>
      </c>
      <c r="P39" s="12"/>
      <c r="Q39" s="14">
        <f>+O39-P39</f>
        <v>145</v>
      </c>
      <c r="R39" s="12"/>
      <c r="S39" s="14">
        <f>+Q39-R39</f>
        <v>145</v>
      </c>
      <c r="T39" s="12"/>
      <c r="U39" s="14">
        <f>+S39-T39</f>
        <v>145</v>
      </c>
      <c r="V39" s="12"/>
      <c r="W39" s="14">
        <f>+U39-V39</f>
        <v>145</v>
      </c>
      <c r="X39" s="12"/>
      <c r="Y39" s="14">
        <f>+W39-X39</f>
        <v>145</v>
      </c>
      <c r="Z39" s="12"/>
      <c r="AA39" s="14">
        <f>+Y39-Z39</f>
        <v>145</v>
      </c>
      <c r="AB39" s="12"/>
      <c r="AC39" s="14">
        <f>+AA39-AB39</f>
        <v>145</v>
      </c>
    </row>
    <row r="40" spans="1:29" s="15" customFormat="1" ht="30" customHeight="1" thickBot="1" x14ac:dyDescent="0.3">
      <c r="A40" s="48" t="s">
        <v>6</v>
      </c>
      <c r="B40" s="16">
        <v>8340</v>
      </c>
      <c r="C40" s="12">
        <v>0</v>
      </c>
      <c r="D40" s="11">
        <f>+B40-C40</f>
        <v>8340</v>
      </c>
      <c r="E40" s="12">
        <v>8129</v>
      </c>
      <c r="F40" s="11">
        <f>+D40-E40</f>
        <v>211</v>
      </c>
      <c r="G40" s="26">
        <f t="shared" si="19"/>
        <v>97.470023980815341</v>
      </c>
      <c r="H40" s="12">
        <v>56</v>
      </c>
      <c r="I40" s="12">
        <f>+F40-H40</f>
        <v>155</v>
      </c>
      <c r="J40" s="12"/>
      <c r="K40" s="14">
        <f>+I40-J40</f>
        <v>155</v>
      </c>
      <c r="L40" s="27"/>
      <c r="M40" s="28">
        <f>+K40-L40</f>
        <v>155</v>
      </c>
      <c r="N40" s="27"/>
      <c r="O40" s="28">
        <f>+M40-N40</f>
        <v>155</v>
      </c>
      <c r="P40" s="27"/>
      <c r="Q40" s="28">
        <f>+O40-P40</f>
        <v>155</v>
      </c>
      <c r="R40" s="27"/>
      <c r="S40" s="28">
        <f>+Q40-R40</f>
        <v>155</v>
      </c>
      <c r="T40" s="27"/>
      <c r="U40" s="28">
        <f>+S40-T40</f>
        <v>155</v>
      </c>
      <c r="V40" s="27"/>
      <c r="W40" s="28">
        <f>+U40-V40</f>
        <v>155</v>
      </c>
      <c r="X40" s="27"/>
      <c r="Y40" s="28">
        <f>+W40-X40</f>
        <v>155</v>
      </c>
      <c r="Z40" s="27"/>
      <c r="AA40" s="28">
        <f>+Y40-Z40</f>
        <v>155</v>
      </c>
      <c r="AB40" s="12"/>
      <c r="AC40" s="14">
        <f>+AA40-AB40</f>
        <v>155</v>
      </c>
    </row>
    <row r="41" spans="1:29" s="15" customFormat="1" ht="30" customHeight="1" thickBot="1" x14ac:dyDescent="0.3">
      <c r="A41" s="48" t="s">
        <v>21</v>
      </c>
      <c r="B41" s="16">
        <v>2352</v>
      </c>
      <c r="C41" s="12">
        <v>0</v>
      </c>
      <c r="D41" s="11">
        <f>+B41-C41</f>
        <v>2352</v>
      </c>
      <c r="E41" s="12">
        <v>2313</v>
      </c>
      <c r="F41" s="11">
        <f>+D41-E41</f>
        <v>39</v>
      </c>
      <c r="G41" s="26">
        <f t="shared" si="19"/>
        <v>98.341836734693871</v>
      </c>
      <c r="H41" s="12"/>
      <c r="I41" s="12">
        <f>+F41-H41</f>
        <v>39</v>
      </c>
      <c r="J41" s="12"/>
      <c r="K41" s="14">
        <f>+I41-J41</f>
        <v>39</v>
      </c>
      <c r="L41" s="27"/>
      <c r="M41" s="28">
        <f>+K41-L41</f>
        <v>39</v>
      </c>
      <c r="N41" s="27"/>
      <c r="O41" s="28">
        <f>+M41-N41</f>
        <v>39</v>
      </c>
      <c r="P41" s="27"/>
      <c r="Q41" s="28">
        <f>+O41-P41</f>
        <v>39</v>
      </c>
      <c r="R41" s="27"/>
      <c r="S41" s="28">
        <f>+Q41-R41</f>
        <v>39</v>
      </c>
      <c r="T41" s="27"/>
      <c r="U41" s="28">
        <f>+S41-T41</f>
        <v>39</v>
      </c>
      <c r="V41" s="27"/>
      <c r="W41" s="28">
        <f>+U41-V41</f>
        <v>39</v>
      </c>
      <c r="X41" s="27"/>
      <c r="Y41" s="28">
        <f>+W41-X41</f>
        <v>39</v>
      </c>
      <c r="Z41" s="27"/>
      <c r="AA41" s="28">
        <f>+Y41-Z41</f>
        <v>39</v>
      </c>
      <c r="AB41" s="12"/>
      <c r="AC41" s="14">
        <f>+AA41-AB41</f>
        <v>39</v>
      </c>
    </row>
    <row r="42" spans="1:29" s="15" customFormat="1" ht="30" customHeight="1" thickBot="1" x14ac:dyDescent="0.3">
      <c r="A42" s="48" t="s">
        <v>22</v>
      </c>
      <c r="B42" s="16">
        <v>5476</v>
      </c>
      <c r="C42" s="12">
        <v>0</v>
      </c>
      <c r="D42" s="11">
        <f>+B42-C42</f>
        <v>5476</v>
      </c>
      <c r="E42" s="12">
        <v>5257.3</v>
      </c>
      <c r="F42" s="11">
        <f>+D42-E42</f>
        <v>218.69999999999982</v>
      </c>
      <c r="G42" s="26">
        <f t="shared" si="19"/>
        <v>96.006208911614323</v>
      </c>
      <c r="H42" s="12">
        <v>134.5</v>
      </c>
      <c r="I42" s="12">
        <f>+F42-H42</f>
        <v>84.199999999999818</v>
      </c>
      <c r="J42" s="12"/>
      <c r="K42" s="14">
        <f>+I42-J42</f>
        <v>84.199999999999818</v>
      </c>
      <c r="L42" s="12"/>
      <c r="M42" s="14">
        <f>+K42-L42</f>
        <v>84.199999999999818</v>
      </c>
      <c r="N42" s="27"/>
      <c r="O42" s="28">
        <f>+M42-N42</f>
        <v>84.199999999999818</v>
      </c>
      <c r="P42" s="27"/>
      <c r="Q42" s="28">
        <f>+O42-P42</f>
        <v>84.199999999999818</v>
      </c>
      <c r="R42" s="27"/>
      <c r="S42" s="28">
        <f>+Q42-R42</f>
        <v>84.199999999999818</v>
      </c>
      <c r="T42" s="27"/>
      <c r="U42" s="28">
        <f>+S42-T42</f>
        <v>84.199999999999818</v>
      </c>
      <c r="V42" s="27"/>
      <c r="W42" s="28">
        <f>+U42-V42</f>
        <v>84.199999999999818</v>
      </c>
      <c r="X42" s="27"/>
      <c r="Y42" s="28">
        <f>+W42-X42</f>
        <v>84.199999999999818</v>
      </c>
      <c r="Z42" s="27"/>
      <c r="AA42" s="28">
        <f>+Y42-Z42</f>
        <v>84.199999999999818</v>
      </c>
      <c r="AB42" s="12"/>
      <c r="AC42" s="14">
        <f>+AA42-AB42</f>
        <v>84.199999999999818</v>
      </c>
    </row>
    <row r="43" spans="1:29" s="15" customFormat="1" ht="30" customHeight="1" thickBot="1" x14ac:dyDescent="0.3">
      <c r="A43" s="48" t="s">
        <v>23</v>
      </c>
      <c r="B43" s="16">
        <v>1918.5</v>
      </c>
      <c r="C43" s="12">
        <v>10</v>
      </c>
      <c r="D43" s="11">
        <f>+B43-C43</f>
        <v>1908.5</v>
      </c>
      <c r="E43" s="12">
        <v>1873.5</v>
      </c>
      <c r="F43" s="11">
        <f>+D43-E43</f>
        <v>35</v>
      </c>
      <c r="G43" s="26">
        <f t="shared" si="19"/>
        <v>98.166099030652347</v>
      </c>
      <c r="H43" s="12"/>
      <c r="I43" s="12">
        <f>+F43-H43</f>
        <v>35</v>
      </c>
      <c r="J43" s="27"/>
      <c r="K43" s="28">
        <f>+H43-J43</f>
        <v>0</v>
      </c>
      <c r="L43" s="27"/>
      <c r="M43" s="28">
        <f>+J43-L43</f>
        <v>0</v>
      </c>
      <c r="N43" s="27"/>
      <c r="O43" s="28">
        <f>+L43-N43</f>
        <v>0</v>
      </c>
      <c r="P43" s="27"/>
      <c r="Q43" s="28">
        <f>+N43-P43</f>
        <v>0</v>
      </c>
      <c r="R43" s="27"/>
      <c r="S43" s="28">
        <f>+P43-R43</f>
        <v>0</v>
      </c>
      <c r="T43" s="27"/>
      <c r="U43" s="28">
        <f>+R43-T43</f>
        <v>0</v>
      </c>
      <c r="V43" s="27"/>
      <c r="W43" s="28">
        <f>+T43-V43</f>
        <v>0</v>
      </c>
      <c r="X43" s="27"/>
      <c r="Y43" s="28">
        <f>+V43-X43</f>
        <v>0</v>
      </c>
      <c r="Z43" s="27"/>
      <c r="AA43" s="28">
        <f>+X43-Z43</f>
        <v>0</v>
      </c>
      <c r="AB43" s="12"/>
      <c r="AC43" s="14">
        <f>+Z43-AB43</f>
        <v>0</v>
      </c>
    </row>
    <row r="44" spans="1:29" s="18" customFormat="1" ht="30" customHeight="1" thickBot="1" x14ac:dyDescent="0.3">
      <c r="A44" s="17" t="s">
        <v>26</v>
      </c>
      <c r="B44" s="5">
        <f>SUM(B39:B43)</f>
        <v>24418.5</v>
      </c>
      <c r="C44" s="5">
        <f t="shared" ref="C44:I44" si="20">SUM(C39:C43)</f>
        <v>10</v>
      </c>
      <c r="D44" s="5">
        <f t="shared" si="20"/>
        <v>24408.5</v>
      </c>
      <c r="E44" s="5">
        <f t="shared" si="20"/>
        <v>23720.799999999999</v>
      </c>
      <c r="F44" s="5">
        <f t="shared" si="20"/>
        <v>687.69999999999982</v>
      </c>
      <c r="G44" s="31">
        <f t="shared" si="19"/>
        <v>97.182538869656057</v>
      </c>
      <c r="H44" s="5">
        <f t="shared" si="20"/>
        <v>229.5</v>
      </c>
      <c r="I44" s="5">
        <f t="shared" si="20"/>
        <v>458.19999999999982</v>
      </c>
      <c r="J44" s="5">
        <f>SUM(J39:J42)</f>
        <v>0</v>
      </c>
      <c r="K44" s="5">
        <f>SUM(K39:K42)</f>
        <v>423.19999999999982</v>
      </c>
      <c r="L44" s="5">
        <f>SUM(L39:L42)</f>
        <v>0</v>
      </c>
      <c r="M44" s="5">
        <f>SUM(M39:M42)</f>
        <v>423.19999999999982</v>
      </c>
      <c r="N44" s="5">
        <f t="shared" ref="N44:AC44" si="21">SUM(N39:N42)</f>
        <v>0</v>
      </c>
      <c r="O44" s="5">
        <f t="shared" si="21"/>
        <v>423.19999999999982</v>
      </c>
      <c r="P44" s="5">
        <f t="shared" si="21"/>
        <v>0</v>
      </c>
      <c r="Q44" s="5">
        <f t="shared" si="21"/>
        <v>423.19999999999982</v>
      </c>
      <c r="R44" s="5">
        <f t="shared" si="21"/>
        <v>0</v>
      </c>
      <c r="S44" s="5">
        <f t="shared" si="21"/>
        <v>423.19999999999982</v>
      </c>
      <c r="T44" s="5">
        <f t="shared" si="21"/>
        <v>0</v>
      </c>
      <c r="U44" s="5">
        <f t="shared" si="21"/>
        <v>423.19999999999982</v>
      </c>
      <c r="V44" s="5">
        <f t="shared" si="21"/>
        <v>0</v>
      </c>
      <c r="W44" s="5">
        <f t="shared" si="21"/>
        <v>423.19999999999982</v>
      </c>
      <c r="X44" s="5">
        <f t="shared" si="21"/>
        <v>0</v>
      </c>
      <c r="Y44" s="5">
        <f t="shared" si="21"/>
        <v>423.19999999999982</v>
      </c>
      <c r="Z44" s="5">
        <f t="shared" si="21"/>
        <v>0</v>
      </c>
      <c r="AA44" s="5">
        <f t="shared" si="21"/>
        <v>423.19999999999982</v>
      </c>
      <c r="AB44" s="5">
        <f t="shared" si="21"/>
        <v>0</v>
      </c>
      <c r="AC44" s="5">
        <f t="shared" si="21"/>
        <v>423.19999999999982</v>
      </c>
    </row>
  </sheetData>
  <mergeCells count="77">
    <mergeCell ref="AB37:AC37"/>
    <mergeCell ref="P37:Q37"/>
    <mergeCell ref="R37:S37"/>
    <mergeCell ref="T37:U37"/>
    <mergeCell ref="V37:W37"/>
    <mergeCell ref="X37:Y37"/>
    <mergeCell ref="Z37:AA37"/>
    <mergeCell ref="F37:F38"/>
    <mergeCell ref="G37:G38"/>
    <mergeCell ref="H37:I37"/>
    <mergeCell ref="J37:K37"/>
    <mergeCell ref="L37:M37"/>
    <mergeCell ref="N37:O37"/>
    <mergeCell ref="V26:W26"/>
    <mergeCell ref="X26:Y26"/>
    <mergeCell ref="Z26:AA26"/>
    <mergeCell ref="AB26:AC26"/>
    <mergeCell ref="A35:O35"/>
    <mergeCell ref="A37:A38"/>
    <mergeCell ref="B37:B38"/>
    <mergeCell ref="C37:C38"/>
    <mergeCell ref="D37:D38"/>
    <mergeCell ref="E37:E38"/>
    <mergeCell ref="J26:K26"/>
    <mergeCell ref="L26:M26"/>
    <mergeCell ref="N26:O26"/>
    <mergeCell ref="P26:Q26"/>
    <mergeCell ref="R26:S26"/>
    <mergeCell ref="T26:U26"/>
    <mergeCell ref="AB18:AC18"/>
    <mergeCell ref="A24:O24"/>
    <mergeCell ref="A26:A27"/>
    <mergeCell ref="B26:B27"/>
    <mergeCell ref="C26:C27"/>
    <mergeCell ref="D26:D27"/>
    <mergeCell ref="E26:E27"/>
    <mergeCell ref="F26:F27"/>
    <mergeCell ref="G26:G27"/>
    <mergeCell ref="H26:I26"/>
    <mergeCell ref="P18:Q18"/>
    <mergeCell ref="R18:S18"/>
    <mergeCell ref="T18:U18"/>
    <mergeCell ref="V18:W18"/>
    <mergeCell ref="X18:Y18"/>
    <mergeCell ref="Z18:AA18"/>
    <mergeCell ref="F18:F19"/>
    <mergeCell ref="G18:G19"/>
    <mergeCell ref="H18:I18"/>
    <mergeCell ref="J18:K18"/>
    <mergeCell ref="L18:M18"/>
    <mergeCell ref="N18:O18"/>
    <mergeCell ref="V6:W6"/>
    <mergeCell ref="X6:Y6"/>
    <mergeCell ref="Z6:AA6"/>
    <mergeCell ref="AB6:AC6"/>
    <mergeCell ref="A16:O16"/>
    <mergeCell ref="J6:K6"/>
    <mergeCell ref="L6:M6"/>
    <mergeCell ref="N6:O6"/>
    <mergeCell ref="P6:Q6"/>
    <mergeCell ref="R6:S6"/>
    <mergeCell ref="T6:U6"/>
    <mergeCell ref="A18:A19"/>
    <mergeCell ref="B18:B19"/>
    <mergeCell ref="C18:C19"/>
    <mergeCell ref="D18:D19"/>
    <mergeCell ref="E18:E19"/>
    <mergeCell ref="A1:O1"/>
    <mergeCell ref="A2:O2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horizontalDpi="1200" verticalDpi="1200" r:id="rId1"/>
  <ignoredErrors>
    <ignoredError sqref="G4" formula="1"/>
    <ignoredError sqref="G14" evalError="1" formula="1"/>
    <ignoredError sqref="G8:G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J12" sqref="J12"/>
    </sheetView>
  </sheetViews>
  <sheetFormatPr defaultRowHeight="30" customHeight="1" x14ac:dyDescent="0.25"/>
  <cols>
    <col min="1" max="1" width="38.28515625" style="60" bestFit="1" customWidth="1"/>
    <col min="2" max="3" width="24.28515625" style="61" bestFit="1" customWidth="1"/>
    <col min="4" max="4" width="24" style="61" bestFit="1" customWidth="1"/>
    <col min="5" max="5" width="21" style="61" bestFit="1" customWidth="1"/>
    <col min="6" max="16384" width="9.140625" style="61"/>
  </cols>
  <sheetData>
    <row r="1" spans="1:5" s="52" customFormat="1" ht="30" customHeight="1" x14ac:dyDescent="0.25">
      <c r="A1" s="34" t="s">
        <v>7</v>
      </c>
      <c r="B1" s="34"/>
      <c r="C1" s="34"/>
      <c r="D1" s="34"/>
      <c r="E1" s="34"/>
    </row>
    <row r="2" spans="1:5" s="53" customFormat="1" ht="30" customHeight="1" x14ac:dyDescent="0.25">
      <c r="A2" s="34" t="s">
        <v>32</v>
      </c>
      <c r="B2" s="34"/>
      <c r="C2" s="34"/>
      <c r="D2" s="34"/>
      <c r="E2" s="34"/>
    </row>
    <row r="3" spans="1:5" s="53" customFormat="1" ht="30" customHeight="1" thickBot="1" x14ac:dyDescent="0.3">
      <c r="A3" s="33"/>
      <c r="B3" s="33"/>
      <c r="C3" s="33"/>
      <c r="D3" s="33"/>
      <c r="E3" s="33"/>
    </row>
    <row r="4" spans="1:5" s="53" customFormat="1" ht="44.25" customHeight="1" thickBot="1" x14ac:dyDescent="0.3">
      <c r="A4" s="54" t="s">
        <v>8</v>
      </c>
      <c r="B4" s="62" t="s">
        <v>33</v>
      </c>
      <c r="C4" s="62" t="s">
        <v>8</v>
      </c>
      <c r="D4" s="54" t="s">
        <v>30</v>
      </c>
      <c r="E4" s="55" t="s">
        <v>31</v>
      </c>
    </row>
    <row r="5" spans="1:5" s="56" customFormat="1" ht="40.5" customHeight="1" thickBot="1" x14ac:dyDescent="0.3">
      <c r="A5" s="63" t="s">
        <v>20</v>
      </c>
      <c r="B5" s="49">
        <f t="shared" ref="B5:B6" si="0">SUM(C5:E5)</f>
        <v>720</v>
      </c>
      <c r="C5" s="50">
        <v>720</v>
      </c>
      <c r="D5" s="51"/>
      <c r="E5" s="50"/>
    </row>
    <row r="6" spans="1:5" s="56" customFormat="1" ht="40.5" customHeight="1" thickBot="1" x14ac:dyDescent="0.3">
      <c r="A6" s="63" t="s">
        <v>6</v>
      </c>
      <c r="B6" s="49">
        <f t="shared" si="0"/>
        <v>920</v>
      </c>
      <c r="C6" s="50">
        <v>600</v>
      </c>
      <c r="D6" s="51">
        <v>280</v>
      </c>
      <c r="E6" s="50">
        <v>40</v>
      </c>
    </row>
    <row r="7" spans="1:5" s="56" customFormat="1" ht="40.5" customHeight="1" thickBot="1" x14ac:dyDescent="0.3">
      <c r="A7" s="63" t="s">
        <v>21</v>
      </c>
      <c r="B7" s="49">
        <f>SUM(C7:E7)</f>
        <v>500</v>
      </c>
      <c r="C7" s="50">
        <v>450</v>
      </c>
      <c r="D7" s="51"/>
      <c r="E7" s="50">
        <v>50</v>
      </c>
    </row>
    <row r="8" spans="1:5" s="56" customFormat="1" ht="40.5" customHeight="1" thickBot="1" x14ac:dyDescent="0.3">
      <c r="A8" s="63" t="s">
        <v>22</v>
      </c>
      <c r="B8" s="49">
        <f t="shared" ref="B8:B12" si="1">SUM(C8:E8)</f>
        <v>890</v>
      </c>
      <c r="C8" s="50">
        <v>890</v>
      </c>
      <c r="D8" s="51"/>
      <c r="E8" s="50"/>
    </row>
    <row r="9" spans="1:5" s="56" customFormat="1" ht="40.5" customHeight="1" thickBot="1" x14ac:dyDescent="0.3">
      <c r="A9" s="63" t="s">
        <v>23</v>
      </c>
      <c r="B9" s="49">
        <f t="shared" si="1"/>
        <v>748</v>
      </c>
      <c r="C9" s="50">
        <v>748</v>
      </c>
      <c r="D9" s="51"/>
      <c r="E9" s="50"/>
    </row>
    <row r="10" spans="1:5" s="56" customFormat="1" ht="40.5" customHeight="1" thickBot="1" x14ac:dyDescent="0.3">
      <c r="A10" s="63" t="s">
        <v>24</v>
      </c>
      <c r="B10" s="49">
        <f t="shared" si="1"/>
        <v>740.6</v>
      </c>
      <c r="C10" s="50">
        <v>740.6</v>
      </c>
      <c r="D10" s="51"/>
      <c r="E10" s="50"/>
    </row>
    <row r="11" spans="1:5" s="56" customFormat="1" ht="40.5" customHeight="1" thickBot="1" x14ac:dyDescent="0.3">
      <c r="A11" s="63" t="s">
        <v>28</v>
      </c>
      <c r="B11" s="49">
        <f t="shared" si="1"/>
        <v>33.5</v>
      </c>
      <c r="C11" s="50">
        <v>33.5</v>
      </c>
      <c r="D11" s="51"/>
      <c r="E11" s="50"/>
    </row>
    <row r="12" spans="1:5" s="56" customFormat="1" ht="40.5" customHeight="1" thickBot="1" x14ac:dyDescent="0.3">
      <c r="A12" s="63" t="s">
        <v>29</v>
      </c>
      <c r="B12" s="49">
        <f t="shared" si="1"/>
        <v>0</v>
      </c>
      <c r="C12" s="50">
        <v>0</v>
      </c>
      <c r="D12" s="51"/>
      <c r="E12" s="50"/>
    </row>
    <row r="13" spans="1:5" s="58" customFormat="1" ht="40.5" customHeight="1" thickBot="1" x14ac:dyDescent="0.3">
      <c r="A13" s="57" t="s">
        <v>26</v>
      </c>
      <c r="B13" s="64">
        <f>SUM(B5:B12)</f>
        <v>4552.1000000000004</v>
      </c>
      <c r="C13" s="64">
        <f t="shared" ref="C13:E13" si="2">SUM(C5:C12)</f>
        <v>4182.1000000000004</v>
      </c>
      <c r="D13" s="64">
        <f t="shared" si="2"/>
        <v>280</v>
      </c>
      <c r="E13" s="64">
        <f t="shared" si="2"/>
        <v>90</v>
      </c>
    </row>
    <row r="14" spans="1:5" s="58" customFormat="1" ht="30" customHeight="1" x14ac:dyDescent="0.25">
      <c r="A14" s="33"/>
      <c r="B14" s="59"/>
      <c r="C14" s="59"/>
      <c r="D14" s="59"/>
      <c r="E14" s="59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ամփոփ</vt:lpstr>
      <vt:lpstr>16-17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dcterms:created xsi:type="dcterms:W3CDTF">2015-10-05T06:14:27Z</dcterms:created>
  <dcterms:modified xsi:type="dcterms:W3CDTF">2016-08-23T10:04:37Z</dcterms:modified>
</cp:coreProperties>
</file>