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t\Desktop\"/>
    </mc:Choice>
  </mc:AlternateContent>
  <bookViews>
    <workbookView xWindow="240" yWindow="195" windowWidth="20115" windowHeight="7695" firstSheet="1" activeTab="1"/>
  </bookViews>
  <sheets>
    <sheet name="երկարօրյա" sheetId="1" r:id="rId1"/>
    <sheet name="մանկապարտեզ" sheetId="2" r:id="rId2"/>
  </sheets>
  <calcPr calcId="152511"/>
</workbook>
</file>

<file path=xl/calcChain.xml><?xml version="1.0" encoding="utf-8"?>
<calcChain xmlns="http://schemas.openxmlformats.org/spreadsheetml/2006/main">
  <c r="U6" i="2" l="1"/>
  <c r="V6" i="2"/>
  <c r="W6" i="2" s="1"/>
  <c r="U7" i="2"/>
  <c r="V7" i="2"/>
  <c r="U9" i="2"/>
  <c r="V9" i="2"/>
  <c r="W9" i="2" s="1"/>
  <c r="U11" i="2"/>
  <c r="V11" i="2"/>
  <c r="U12" i="2"/>
  <c r="V12" i="2"/>
  <c r="W12" i="2" s="1"/>
  <c r="U13" i="2"/>
  <c r="V13" i="2"/>
  <c r="U15" i="2"/>
  <c r="V15" i="2"/>
  <c r="U17" i="2"/>
  <c r="V17" i="2"/>
  <c r="U18" i="2"/>
  <c r="V18" i="2"/>
  <c r="U19" i="2"/>
  <c r="V19" i="2"/>
  <c r="U21" i="2"/>
  <c r="V21" i="2"/>
  <c r="U23" i="2"/>
  <c r="V23" i="2"/>
  <c r="U24" i="2"/>
  <c r="V24" i="2"/>
  <c r="W24" i="2"/>
  <c r="U25" i="2"/>
  <c r="V25" i="2"/>
  <c r="W25" i="2" s="1"/>
  <c r="U27" i="2"/>
  <c r="V27" i="2"/>
  <c r="V5" i="2"/>
  <c r="W21" i="2" l="1"/>
  <c r="W18" i="2"/>
  <c r="W17" i="2"/>
  <c r="W13" i="2"/>
  <c r="W27" i="2"/>
  <c r="W23" i="2"/>
  <c r="W19" i="2"/>
  <c r="W15" i="2"/>
  <c r="W11" i="2"/>
  <c r="W7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D20" i="2"/>
  <c r="U20" i="2" l="1"/>
  <c r="W20" i="2" s="1"/>
  <c r="C20" i="2"/>
  <c r="V20" i="2" s="1"/>
  <c r="G28" i="2"/>
  <c r="F28" i="2"/>
  <c r="E28" i="2"/>
  <c r="D28" i="2"/>
  <c r="T26" i="2"/>
  <c r="T28" i="2" s="1"/>
  <c r="S26" i="2"/>
  <c r="S28" i="2" s="1"/>
  <c r="R26" i="2"/>
  <c r="R28" i="2" s="1"/>
  <c r="Q26" i="2"/>
  <c r="Q28" i="2" s="1"/>
  <c r="P26" i="2"/>
  <c r="P28" i="2" s="1"/>
  <c r="O26" i="2"/>
  <c r="O28" i="2" s="1"/>
  <c r="N26" i="2"/>
  <c r="N28" i="2" s="1"/>
  <c r="M26" i="2"/>
  <c r="M28" i="2" s="1"/>
  <c r="L26" i="2"/>
  <c r="L28" i="2" s="1"/>
  <c r="K26" i="2"/>
  <c r="K28" i="2" s="1"/>
  <c r="J26" i="2"/>
  <c r="J28" i="2" s="1"/>
  <c r="I26" i="2"/>
  <c r="I28" i="2" s="1"/>
  <c r="H26" i="2"/>
  <c r="C26" i="2"/>
  <c r="V26" i="2" s="1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U22" i="2" s="1"/>
  <c r="T14" i="2"/>
  <c r="T16" i="2" s="1"/>
  <c r="S14" i="2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C14" i="2"/>
  <c r="V14" i="2" s="1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V8" i="2" s="1"/>
  <c r="U5" i="2"/>
  <c r="H28" i="2" l="1"/>
  <c r="U26" i="2"/>
  <c r="W26" i="2" s="1"/>
  <c r="U8" i="2"/>
  <c r="W8" i="2" s="1"/>
  <c r="U14" i="2"/>
  <c r="W14" i="2" s="1"/>
  <c r="U28" i="2"/>
  <c r="C16" i="2"/>
  <c r="V16" i="2" s="1"/>
  <c r="C28" i="2"/>
  <c r="V28" i="2" s="1"/>
  <c r="C22" i="2"/>
  <c r="V22" i="2" s="1"/>
  <c r="W22" i="2" s="1"/>
  <c r="E10" i="2"/>
  <c r="I10" i="2"/>
  <c r="M10" i="2"/>
  <c r="Q10" i="2"/>
  <c r="W5" i="2"/>
  <c r="C10" i="2"/>
  <c r="V10" i="2" s="1"/>
  <c r="G10" i="2"/>
  <c r="K10" i="2"/>
  <c r="O10" i="2"/>
  <c r="S10" i="2"/>
  <c r="D16" i="2"/>
  <c r="U16" i="2" s="1"/>
  <c r="D10" i="2"/>
  <c r="F10" i="2"/>
  <c r="H10" i="2"/>
  <c r="J10" i="2"/>
  <c r="L10" i="2"/>
  <c r="N10" i="2"/>
  <c r="P10" i="2"/>
  <c r="R10" i="2"/>
  <c r="T10" i="2"/>
  <c r="W16" i="2" l="1"/>
  <c r="W28" i="2"/>
  <c r="U10" i="2"/>
  <c r="W10" i="2" s="1"/>
  <c r="Q27" i="1"/>
  <c r="Q32" i="1"/>
  <c r="Q22" i="1" l="1"/>
  <c r="Q13" i="1"/>
  <c r="Q16" i="1" l="1"/>
  <c r="Q17" i="1"/>
  <c r="Q18" i="1"/>
  <c r="Q19" i="1"/>
  <c r="Q20" i="1"/>
  <c r="Q24" i="1"/>
  <c r="Q25" i="1"/>
  <c r="Q29" i="1"/>
  <c r="Q30" i="1"/>
  <c r="R16" i="1"/>
  <c r="R17" i="1"/>
  <c r="R18" i="1"/>
  <c r="R19" i="1"/>
  <c r="R20" i="1"/>
  <c r="R24" i="1"/>
  <c r="R25" i="1"/>
  <c r="R29" i="1"/>
  <c r="R30" i="1"/>
  <c r="R5" i="1"/>
  <c r="R6" i="1"/>
  <c r="R7" i="1"/>
  <c r="R8" i="1"/>
  <c r="R9" i="1"/>
  <c r="R10" i="1"/>
  <c r="R11" i="1"/>
  <c r="R15" i="1"/>
  <c r="Q5" i="1"/>
  <c r="Q6" i="1"/>
  <c r="Q7" i="1"/>
  <c r="Q8" i="1"/>
  <c r="Q9" i="1"/>
  <c r="Q10" i="1"/>
  <c r="Q11" i="1"/>
  <c r="Q15" i="1"/>
  <c r="S15" i="1" s="1"/>
  <c r="S24" i="1" l="1"/>
  <c r="S19" i="1"/>
  <c r="S17" i="1"/>
  <c r="S29" i="1"/>
  <c r="S30" i="1"/>
  <c r="S25" i="1"/>
  <c r="S20" i="1"/>
  <c r="S18" i="1"/>
  <c r="S11" i="1"/>
  <c r="S9" i="1"/>
  <c r="S7" i="1"/>
  <c r="S5" i="1"/>
  <c r="S10" i="1"/>
  <c r="S8" i="1"/>
  <c r="S6" i="1"/>
  <c r="S16" i="1"/>
  <c r="P31" i="1"/>
  <c r="P33" i="1" s="1"/>
  <c r="O31" i="1"/>
  <c r="O33" i="1" s="1"/>
  <c r="N31" i="1"/>
  <c r="N33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E31" i="1"/>
  <c r="E33" i="1" s="1"/>
  <c r="D31" i="1"/>
  <c r="C31" i="1"/>
  <c r="P26" i="1"/>
  <c r="P28" i="1" s="1"/>
  <c r="O26" i="1"/>
  <c r="O28" i="1" s="1"/>
  <c r="N26" i="1"/>
  <c r="N28" i="1" s="1"/>
  <c r="M26" i="1"/>
  <c r="M28" i="1" s="1"/>
  <c r="L26" i="1"/>
  <c r="L28" i="1" s="1"/>
  <c r="K26" i="1"/>
  <c r="K28" i="1" s="1"/>
  <c r="J26" i="1"/>
  <c r="J28" i="1" s="1"/>
  <c r="I26" i="1"/>
  <c r="I28" i="1" s="1"/>
  <c r="H26" i="1"/>
  <c r="H28" i="1" s="1"/>
  <c r="G26" i="1"/>
  <c r="G28" i="1" s="1"/>
  <c r="F26" i="1"/>
  <c r="F28" i="1" s="1"/>
  <c r="E26" i="1"/>
  <c r="E28" i="1" s="1"/>
  <c r="D26" i="1"/>
  <c r="C26" i="1"/>
  <c r="P21" i="1"/>
  <c r="P23" i="1" s="1"/>
  <c r="O21" i="1"/>
  <c r="O23" i="1" s="1"/>
  <c r="N21" i="1"/>
  <c r="N23" i="1" s="1"/>
  <c r="M21" i="1"/>
  <c r="M23" i="1" s="1"/>
  <c r="L21" i="1"/>
  <c r="L23" i="1" s="1"/>
  <c r="K21" i="1"/>
  <c r="K23" i="1" s="1"/>
  <c r="J21" i="1"/>
  <c r="I21" i="1"/>
  <c r="I23" i="1" s="1"/>
  <c r="H21" i="1"/>
  <c r="H23" i="1" s="1"/>
  <c r="G21" i="1"/>
  <c r="G23" i="1" s="1"/>
  <c r="F21" i="1"/>
  <c r="F23" i="1" s="1"/>
  <c r="E21" i="1"/>
  <c r="E23" i="1" s="1"/>
  <c r="D21" i="1"/>
  <c r="D23" i="1" s="1"/>
  <c r="C21" i="1"/>
  <c r="N12" i="1"/>
  <c r="C12" i="1"/>
  <c r="R12" i="1" s="1"/>
  <c r="E12" i="1"/>
  <c r="F12" i="1"/>
  <c r="G12" i="1"/>
  <c r="H12" i="1"/>
  <c r="I12" i="1"/>
  <c r="J12" i="1"/>
  <c r="K12" i="1"/>
  <c r="L12" i="1"/>
  <c r="M12" i="1"/>
  <c r="O12" i="1"/>
  <c r="P12" i="1"/>
  <c r="D12" i="1"/>
  <c r="Q12" i="1" l="1"/>
  <c r="S12" i="1" s="1"/>
  <c r="C28" i="1"/>
  <c r="R26" i="1"/>
  <c r="R31" i="1"/>
  <c r="C23" i="1"/>
  <c r="R21" i="1"/>
  <c r="D28" i="1"/>
  <c r="Q28" i="1" s="1"/>
  <c r="Q26" i="1"/>
  <c r="D33" i="1"/>
  <c r="Q33" i="1" s="1"/>
  <c r="Q31" i="1"/>
  <c r="J23" i="1"/>
  <c r="Q23" i="1" s="1"/>
  <c r="Q21" i="1"/>
  <c r="S21" i="1" s="1"/>
  <c r="M14" i="1"/>
  <c r="I14" i="1"/>
  <c r="G14" i="1"/>
  <c r="D14" i="1"/>
  <c r="O14" i="1"/>
  <c r="L14" i="1"/>
  <c r="J14" i="1"/>
  <c r="H14" i="1"/>
  <c r="F14" i="1"/>
  <c r="C14" i="1"/>
  <c r="P14" i="1"/>
  <c r="K14" i="1"/>
  <c r="E14" i="1"/>
  <c r="N14" i="1"/>
  <c r="S31" i="1" l="1"/>
  <c r="S26" i="1"/>
  <c r="Q14" i="1"/>
</calcChain>
</file>

<file path=xl/comments1.xml><?xml version="1.0" encoding="utf-8"?>
<comments xmlns="http://schemas.openxmlformats.org/spreadsheetml/2006/main">
  <authors>
    <author>Lilit</author>
  </authors>
  <commentList>
    <comment ref="C23" authorId="0" shapeId="0">
      <text>
        <r>
          <rPr>
            <b/>
            <sz val="9"/>
            <color indexed="81"/>
            <rFont val="Tahoma"/>
            <charset val="1"/>
          </rPr>
          <t>Lilit:</t>
        </r>
        <r>
          <rPr>
            <sz val="9"/>
            <color indexed="81"/>
            <rFont val="Tahoma"/>
            <charset val="1"/>
          </rPr>
          <t xml:space="preserve">
9+9արձակուրդ</t>
        </r>
      </text>
    </comment>
    <comment ref="C24" authorId="0" shapeId="0">
      <text>
        <r>
          <rPr>
            <b/>
            <sz val="9"/>
            <color indexed="81"/>
            <rFont val="Tahoma"/>
            <charset val="1"/>
          </rPr>
          <t>Lilit:</t>
        </r>
        <r>
          <rPr>
            <sz val="9"/>
            <color indexed="81"/>
            <rFont val="Tahoma"/>
            <charset val="1"/>
          </rPr>
          <t xml:space="preserve">
10+14 արձակուրդ</t>
        </r>
      </text>
    </comment>
  </commentList>
</comments>
</file>

<file path=xl/sharedStrings.xml><?xml version="1.0" encoding="utf-8"?>
<sst xmlns="http://schemas.openxmlformats.org/spreadsheetml/2006/main" count="88" uniqueCount="52">
  <si>
    <t>Նոր դպրոց</t>
  </si>
  <si>
    <t>Գայանե Նիկողոսյան</t>
  </si>
  <si>
    <t>Հասմիկ Նազարյան</t>
  </si>
  <si>
    <t>Նունե Խաչիկօղլյան</t>
  </si>
  <si>
    <t>Գայանե Գասպարյան</t>
  </si>
  <si>
    <t>Աննա Ստեփանյան</t>
  </si>
  <si>
    <t>Մարինա Ղորղանյան</t>
  </si>
  <si>
    <t>Երանուհի Սանթրոսյան</t>
  </si>
  <si>
    <t>դպրոց</t>
  </si>
  <si>
    <t>կազմակերպիչ</t>
  </si>
  <si>
    <t>խմբում սովորողների թիվը</t>
  </si>
  <si>
    <t xml:space="preserve">Ըստ հաշվառման մատյանների </t>
  </si>
  <si>
    <t>Ըստ մենյուների</t>
  </si>
  <si>
    <t>Տարբերություն</t>
  </si>
  <si>
    <t>Դպրոց-պարտեզ</t>
  </si>
  <si>
    <t>Գեղարվեստի կրտսեր դպրոց</t>
  </si>
  <si>
    <t>Հիմնական դպրոց</t>
  </si>
  <si>
    <t>Մարիա Գավալաջյան</t>
  </si>
  <si>
    <t>Մարինե Մարտիրոսյան</t>
  </si>
  <si>
    <t>Նաիրա Զոհրաբյան</t>
  </si>
  <si>
    <t>Անժելիկա Մանուկյան</t>
  </si>
  <si>
    <t>Վարդուհի Ենգիբարյան</t>
  </si>
  <si>
    <t>Մարգարիտա Հեքիմյան</t>
  </si>
  <si>
    <t>Յաննա Աբովյան</t>
  </si>
  <si>
    <t>Վարսիկ Աթոյան</t>
  </si>
  <si>
    <t>Աշխեն Թադևոսյան</t>
  </si>
  <si>
    <t>Սոնա Փափազյան</t>
  </si>
  <si>
    <t>Երկարացված օրվա ծրագիր</t>
  </si>
  <si>
    <t>15</t>
  </si>
  <si>
    <t>20</t>
  </si>
  <si>
    <t>23</t>
  </si>
  <si>
    <t>22</t>
  </si>
  <si>
    <t>50</t>
  </si>
  <si>
    <t>54</t>
  </si>
  <si>
    <t>59</t>
  </si>
  <si>
    <t>62</t>
  </si>
  <si>
    <t>63</t>
  </si>
  <si>
    <t>60</t>
  </si>
  <si>
    <t xml:space="preserve">5 տարեկաններ - </t>
  </si>
  <si>
    <t>2-3 տարեկաններ - Շողիկ Սահակյան</t>
  </si>
  <si>
    <t>3-4 տարեկաններ - Գոհար Սմբատյան</t>
  </si>
  <si>
    <t>5 տարեկաններ - Մարգարիտ Թամազյան</t>
  </si>
  <si>
    <t>Հունվար</t>
  </si>
  <si>
    <t>2-3 տարեկաններ - Մարիամ Սմբատյան</t>
  </si>
  <si>
    <t>3-4 տարեկաններ -Արևիկ Դերձակյան</t>
  </si>
  <si>
    <t>5 տարեկաններ - Լուսինե Մնացականյան</t>
  </si>
  <si>
    <t>2-3 տարեկաններ - Աննա Հայրոյան</t>
  </si>
  <si>
    <t>3-4 տարեկաններ -Նելի Արղության</t>
  </si>
  <si>
    <t>5 տարեկաններ - Անահիտ Գրիգորյան</t>
  </si>
  <si>
    <t>2-3 տարեկաններ - Գոհար Զարգարյան</t>
  </si>
  <si>
    <t>3-4 տարեկաններ -Նինա Անտոնյան</t>
  </si>
  <si>
    <t>Նախադպրոցական կրթություն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</si>
</sst>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textRotation="90"/>
    </xf>
    <xf numFmtId="0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18" sqref="C18"/>
    </sheetView>
  </sheetViews>
  <sheetFormatPr defaultRowHeight="15.75" x14ac:dyDescent="0.25"/>
  <cols>
    <col min="1" max="1" width="16.140625" style="7" customWidth="1"/>
    <col min="2" max="2" width="37.7109375" style="7" bestFit="1" customWidth="1"/>
    <col min="3" max="3" width="13.28515625" style="4" customWidth="1"/>
    <col min="4" max="16" width="6" style="3" customWidth="1"/>
    <col min="17" max="17" width="11.28515625" style="6" bestFit="1" customWidth="1"/>
    <col min="18" max="36" width="9.140625" style="6"/>
    <col min="37" max="16384" width="9.140625" style="7"/>
  </cols>
  <sheetData>
    <row r="1" spans="1:36" ht="21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36" x14ac:dyDescent="0.25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36" x14ac:dyDescent="0.25">
      <c r="D3"/>
      <c r="E3"/>
      <c r="F3" s="28"/>
      <c r="G3"/>
      <c r="H3"/>
      <c r="I3"/>
      <c r="J3"/>
      <c r="K3"/>
      <c r="L3"/>
      <c r="M3"/>
      <c r="N3"/>
      <c r="O3"/>
      <c r="P3"/>
      <c r="Q3" s="25"/>
    </row>
    <row r="4" spans="1:36" s="4" customFormat="1" ht="59.25" x14ac:dyDescent="0.25">
      <c r="A4" s="1" t="s">
        <v>8</v>
      </c>
      <c r="B4" s="1" t="s">
        <v>9</v>
      </c>
      <c r="C4" s="2" t="s">
        <v>10</v>
      </c>
      <c r="D4" s="9">
        <v>41288</v>
      </c>
      <c r="E4" s="9">
        <v>41289</v>
      </c>
      <c r="F4" s="9">
        <v>41290</v>
      </c>
      <c r="G4" s="9">
        <v>41291</v>
      </c>
      <c r="H4" s="9">
        <v>41292</v>
      </c>
      <c r="I4" s="9">
        <v>41295</v>
      </c>
      <c r="J4" s="9">
        <v>41296</v>
      </c>
      <c r="K4" s="9">
        <v>41297</v>
      </c>
      <c r="L4" s="9">
        <v>41298</v>
      </c>
      <c r="M4" s="9">
        <v>41299</v>
      </c>
      <c r="N4" s="9">
        <v>41303</v>
      </c>
      <c r="O4" s="9">
        <v>41304</v>
      </c>
      <c r="P4" s="9">
        <v>41305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8.75" customHeight="1" x14ac:dyDescent="0.25">
      <c r="A5" s="26" t="s">
        <v>0</v>
      </c>
      <c r="B5" s="5" t="s">
        <v>1</v>
      </c>
      <c r="C5" s="12">
        <v>13</v>
      </c>
      <c r="D5" s="10">
        <v>13</v>
      </c>
      <c r="E5" s="10">
        <v>13</v>
      </c>
      <c r="F5" s="10">
        <v>12</v>
      </c>
      <c r="G5" s="10">
        <v>12</v>
      </c>
      <c r="H5" s="10">
        <v>13</v>
      </c>
      <c r="I5" s="10">
        <v>13</v>
      </c>
      <c r="J5" s="10">
        <v>13</v>
      </c>
      <c r="K5" s="10">
        <v>13</v>
      </c>
      <c r="L5" s="10">
        <v>13</v>
      </c>
      <c r="M5" s="10">
        <v>13</v>
      </c>
      <c r="N5" s="10">
        <v>13</v>
      </c>
      <c r="O5" s="10">
        <v>13</v>
      </c>
      <c r="P5" s="10">
        <v>13</v>
      </c>
      <c r="Q5" s="10">
        <f t="shared" ref="Q5:Q33" si="0">SUM(D5:P5)</f>
        <v>167</v>
      </c>
      <c r="R5" s="10">
        <f t="shared" ref="R5:R12" si="1">+C5*13</f>
        <v>169</v>
      </c>
      <c r="S5" s="10">
        <f t="shared" ref="S5:S12" si="2">+Q5-R5</f>
        <v>-2</v>
      </c>
    </row>
    <row r="6" spans="1:36" ht="18.75" customHeight="1" x14ac:dyDescent="0.25">
      <c r="A6" s="26"/>
      <c r="B6" s="5" t="s">
        <v>2</v>
      </c>
      <c r="C6" s="12">
        <v>14</v>
      </c>
      <c r="D6" s="10">
        <v>13</v>
      </c>
      <c r="E6" s="10">
        <v>13</v>
      </c>
      <c r="F6" s="10">
        <v>13</v>
      </c>
      <c r="G6" s="10">
        <v>12</v>
      </c>
      <c r="H6" s="10">
        <v>13</v>
      </c>
      <c r="I6" s="10">
        <v>13</v>
      </c>
      <c r="J6" s="10">
        <v>13</v>
      </c>
      <c r="K6" s="10">
        <v>14</v>
      </c>
      <c r="L6" s="10">
        <v>14</v>
      </c>
      <c r="M6" s="10">
        <v>14</v>
      </c>
      <c r="N6" s="10">
        <v>13</v>
      </c>
      <c r="O6" s="10">
        <v>14</v>
      </c>
      <c r="P6" s="10">
        <v>14</v>
      </c>
      <c r="Q6" s="10">
        <f t="shared" si="0"/>
        <v>173</v>
      </c>
      <c r="R6" s="10">
        <f t="shared" si="1"/>
        <v>182</v>
      </c>
      <c r="S6" s="10">
        <f t="shared" si="2"/>
        <v>-9</v>
      </c>
    </row>
    <row r="7" spans="1:36" ht="18.75" customHeight="1" x14ac:dyDescent="0.25">
      <c r="A7" s="26"/>
      <c r="B7" s="5" t="s">
        <v>3</v>
      </c>
      <c r="C7" s="12">
        <v>14</v>
      </c>
      <c r="D7" s="10">
        <v>14</v>
      </c>
      <c r="E7" s="10">
        <v>14</v>
      </c>
      <c r="F7" s="10">
        <v>14</v>
      </c>
      <c r="G7" s="10">
        <v>12</v>
      </c>
      <c r="H7" s="10">
        <v>13</v>
      </c>
      <c r="I7" s="10">
        <v>13</v>
      </c>
      <c r="J7" s="10">
        <v>14</v>
      </c>
      <c r="K7" s="10">
        <v>14</v>
      </c>
      <c r="L7" s="10">
        <v>14</v>
      </c>
      <c r="M7" s="10">
        <v>13</v>
      </c>
      <c r="N7" s="10">
        <v>13</v>
      </c>
      <c r="O7" s="10">
        <v>13</v>
      </c>
      <c r="P7" s="10">
        <v>13</v>
      </c>
      <c r="Q7" s="10">
        <f t="shared" si="0"/>
        <v>174</v>
      </c>
      <c r="R7" s="10">
        <f t="shared" si="1"/>
        <v>182</v>
      </c>
      <c r="S7" s="10">
        <f t="shared" si="2"/>
        <v>-8</v>
      </c>
    </row>
    <row r="8" spans="1:36" ht="18.75" customHeight="1" x14ac:dyDescent="0.25">
      <c r="A8" s="26"/>
      <c r="B8" s="5" t="s">
        <v>4</v>
      </c>
      <c r="C8" s="12">
        <v>15</v>
      </c>
      <c r="D8" s="10">
        <v>14</v>
      </c>
      <c r="E8" s="10">
        <v>15</v>
      </c>
      <c r="F8" s="10">
        <v>14</v>
      </c>
      <c r="G8" s="10">
        <v>13</v>
      </c>
      <c r="H8" s="10">
        <v>14</v>
      </c>
      <c r="I8" s="10">
        <v>14</v>
      </c>
      <c r="J8" s="10">
        <v>15</v>
      </c>
      <c r="K8" s="10">
        <v>15</v>
      </c>
      <c r="L8" s="10">
        <v>12</v>
      </c>
      <c r="M8" s="10">
        <v>12</v>
      </c>
      <c r="N8" s="10">
        <v>15</v>
      </c>
      <c r="O8" s="10">
        <v>13</v>
      </c>
      <c r="P8" s="10">
        <v>15</v>
      </c>
      <c r="Q8" s="10">
        <f t="shared" si="0"/>
        <v>181</v>
      </c>
      <c r="R8" s="10">
        <f t="shared" si="1"/>
        <v>195</v>
      </c>
      <c r="S8" s="10">
        <f t="shared" si="2"/>
        <v>-14</v>
      </c>
    </row>
    <row r="9" spans="1:36" ht="18.75" customHeight="1" x14ac:dyDescent="0.25">
      <c r="A9" s="26"/>
      <c r="B9" s="5" t="s">
        <v>5</v>
      </c>
      <c r="C9" s="12">
        <v>20</v>
      </c>
      <c r="D9" s="10">
        <v>19</v>
      </c>
      <c r="E9" s="10">
        <v>19</v>
      </c>
      <c r="F9" s="10">
        <v>18</v>
      </c>
      <c r="G9" s="10">
        <v>19</v>
      </c>
      <c r="H9" s="10">
        <v>17</v>
      </c>
      <c r="I9" s="10">
        <v>17</v>
      </c>
      <c r="J9" s="10">
        <v>17</v>
      </c>
      <c r="K9" s="10">
        <v>17</v>
      </c>
      <c r="L9" s="10">
        <v>17</v>
      </c>
      <c r="M9" s="10">
        <v>19</v>
      </c>
      <c r="N9" s="10">
        <v>18</v>
      </c>
      <c r="O9" s="10">
        <v>19</v>
      </c>
      <c r="P9" s="10">
        <v>18</v>
      </c>
      <c r="Q9" s="10">
        <f t="shared" si="0"/>
        <v>234</v>
      </c>
      <c r="R9" s="10">
        <f t="shared" si="1"/>
        <v>260</v>
      </c>
      <c r="S9" s="10">
        <f t="shared" si="2"/>
        <v>-26</v>
      </c>
    </row>
    <row r="10" spans="1:36" ht="18.75" customHeight="1" x14ac:dyDescent="0.25">
      <c r="A10" s="26"/>
      <c r="B10" s="5" t="s">
        <v>6</v>
      </c>
      <c r="C10" s="12">
        <v>24</v>
      </c>
      <c r="D10" s="10">
        <v>22</v>
      </c>
      <c r="E10" s="10">
        <v>24</v>
      </c>
      <c r="F10" s="10">
        <v>21</v>
      </c>
      <c r="G10" s="10">
        <v>23</v>
      </c>
      <c r="H10" s="10">
        <v>21</v>
      </c>
      <c r="I10" s="10">
        <v>21</v>
      </c>
      <c r="J10" s="10">
        <v>20</v>
      </c>
      <c r="K10" s="10">
        <v>21</v>
      </c>
      <c r="L10" s="10">
        <v>22</v>
      </c>
      <c r="M10" s="10">
        <v>22</v>
      </c>
      <c r="N10" s="10">
        <v>22</v>
      </c>
      <c r="O10" s="10">
        <v>22</v>
      </c>
      <c r="P10" s="10">
        <v>20</v>
      </c>
      <c r="Q10" s="10">
        <f t="shared" si="0"/>
        <v>281</v>
      </c>
      <c r="R10" s="10">
        <f t="shared" si="1"/>
        <v>312</v>
      </c>
      <c r="S10" s="10">
        <f t="shared" si="2"/>
        <v>-31</v>
      </c>
    </row>
    <row r="11" spans="1:36" ht="18.75" customHeight="1" x14ac:dyDescent="0.25">
      <c r="A11" s="26"/>
      <c r="B11" s="5" t="s">
        <v>7</v>
      </c>
      <c r="C11" s="12">
        <v>16</v>
      </c>
      <c r="D11" s="10">
        <v>16</v>
      </c>
      <c r="E11" s="10">
        <v>16</v>
      </c>
      <c r="F11" s="10">
        <v>15</v>
      </c>
      <c r="G11" s="10">
        <v>15</v>
      </c>
      <c r="H11" s="10">
        <v>15</v>
      </c>
      <c r="I11" s="10">
        <v>15</v>
      </c>
      <c r="J11" s="10">
        <v>13</v>
      </c>
      <c r="K11" s="10">
        <v>13</v>
      </c>
      <c r="L11" s="10">
        <v>15</v>
      </c>
      <c r="M11" s="10">
        <v>14</v>
      </c>
      <c r="N11" s="10">
        <v>15</v>
      </c>
      <c r="O11" s="10">
        <v>14</v>
      </c>
      <c r="P11" s="10">
        <v>15</v>
      </c>
      <c r="Q11" s="10">
        <f t="shared" si="0"/>
        <v>191</v>
      </c>
      <c r="R11" s="10">
        <f t="shared" si="1"/>
        <v>208</v>
      </c>
      <c r="S11" s="10">
        <f t="shared" si="2"/>
        <v>-17</v>
      </c>
    </row>
    <row r="12" spans="1:36" ht="18.75" customHeight="1" x14ac:dyDescent="0.25">
      <c r="A12" s="26"/>
      <c r="B12" s="8" t="s">
        <v>11</v>
      </c>
      <c r="C12" s="12">
        <f>SUM(C5:C11)</f>
        <v>116</v>
      </c>
      <c r="D12" s="11">
        <f>SUM(D5:D11)</f>
        <v>111</v>
      </c>
      <c r="E12" s="11">
        <f t="shared" ref="E12:P12" si="3">SUM(E5:E11)</f>
        <v>114</v>
      </c>
      <c r="F12" s="11">
        <f t="shared" si="3"/>
        <v>107</v>
      </c>
      <c r="G12" s="11">
        <f t="shared" si="3"/>
        <v>106</v>
      </c>
      <c r="H12" s="11">
        <f t="shared" si="3"/>
        <v>106</v>
      </c>
      <c r="I12" s="11">
        <f t="shared" si="3"/>
        <v>106</v>
      </c>
      <c r="J12" s="11">
        <f t="shared" si="3"/>
        <v>105</v>
      </c>
      <c r="K12" s="11">
        <f t="shared" si="3"/>
        <v>107</v>
      </c>
      <c r="L12" s="11">
        <f t="shared" si="3"/>
        <v>107</v>
      </c>
      <c r="M12" s="11">
        <f t="shared" si="3"/>
        <v>107</v>
      </c>
      <c r="N12" s="11">
        <f t="shared" si="3"/>
        <v>109</v>
      </c>
      <c r="O12" s="11">
        <f t="shared" si="3"/>
        <v>108</v>
      </c>
      <c r="P12" s="11">
        <f t="shared" si="3"/>
        <v>108</v>
      </c>
      <c r="Q12" s="10">
        <f t="shared" si="0"/>
        <v>1401</v>
      </c>
      <c r="R12" s="10">
        <f t="shared" si="1"/>
        <v>1508</v>
      </c>
      <c r="S12" s="10">
        <f t="shared" si="2"/>
        <v>-107</v>
      </c>
    </row>
    <row r="13" spans="1:36" ht="18.75" customHeight="1" x14ac:dyDescent="0.25">
      <c r="A13" s="26"/>
      <c r="B13" s="8" t="s">
        <v>12</v>
      </c>
      <c r="C13" s="12"/>
      <c r="D13" s="11">
        <v>112</v>
      </c>
      <c r="E13" s="11">
        <v>115</v>
      </c>
      <c r="F13" s="11">
        <v>107</v>
      </c>
      <c r="G13" s="11">
        <v>106</v>
      </c>
      <c r="H13" s="11">
        <v>106</v>
      </c>
      <c r="I13" s="11">
        <v>106</v>
      </c>
      <c r="J13" s="11">
        <v>106</v>
      </c>
      <c r="K13" s="11">
        <v>106</v>
      </c>
      <c r="L13" s="11">
        <v>106</v>
      </c>
      <c r="M13" s="11">
        <v>106</v>
      </c>
      <c r="N13" s="11">
        <v>106</v>
      </c>
      <c r="O13" s="11">
        <v>106</v>
      </c>
      <c r="P13" s="11">
        <v>106</v>
      </c>
      <c r="Q13" s="10">
        <f t="shared" si="0"/>
        <v>1394</v>
      </c>
      <c r="R13" s="10"/>
      <c r="S13" s="10"/>
    </row>
    <row r="14" spans="1:36" ht="18.75" customHeight="1" x14ac:dyDescent="0.25">
      <c r="A14" s="26"/>
      <c r="B14" s="13" t="s">
        <v>13</v>
      </c>
      <c r="C14" s="16">
        <f>+C12/7</f>
        <v>16.571428571428573</v>
      </c>
      <c r="D14" s="14">
        <f>+D12-D13</f>
        <v>-1</v>
      </c>
      <c r="E14" s="14">
        <f t="shared" ref="E14:P14" si="4">+E12-E13</f>
        <v>-1</v>
      </c>
      <c r="F14" s="14">
        <f t="shared" si="4"/>
        <v>0</v>
      </c>
      <c r="G14" s="14">
        <f t="shared" si="4"/>
        <v>0</v>
      </c>
      <c r="H14" s="14">
        <f t="shared" si="4"/>
        <v>0</v>
      </c>
      <c r="I14" s="14">
        <f t="shared" si="4"/>
        <v>0</v>
      </c>
      <c r="J14" s="14">
        <f t="shared" si="4"/>
        <v>-1</v>
      </c>
      <c r="K14" s="14">
        <f t="shared" si="4"/>
        <v>1</v>
      </c>
      <c r="L14" s="14">
        <f t="shared" si="4"/>
        <v>1</v>
      </c>
      <c r="M14" s="14">
        <f t="shared" si="4"/>
        <v>1</v>
      </c>
      <c r="N14" s="14">
        <f t="shared" si="4"/>
        <v>3</v>
      </c>
      <c r="O14" s="14">
        <f t="shared" si="4"/>
        <v>2</v>
      </c>
      <c r="P14" s="14">
        <f t="shared" si="4"/>
        <v>2</v>
      </c>
      <c r="Q14" s="10">
        <f t="shared" si="0"/>
        <v>7</v>
      </c>
      <c r="R14" s="10"/>
      <c r="S14" s="10"/>
    </row>
    <row r="15" spans="1:36" ht="18.75" customHeight="1" x14ac:dyDescent="0.25">
      <c r="A15" s="23" t="s">
        <v>14</v>
      </c>
      <c r="B15" s="5" t="s">
        <v>21</v>
      </c>
      <c r="C15" s="12">
        <v>21</v>
      </c>
      <c r="D15" s="29">
        <v>16</v>
      </c>
      <c r="E15" s="29">
        <v>12</v>
      </c>
      <c r="F15" s="29">
        <v>17</v>
      </c>
      <c r="G15" s="29">
        <v>15</v>
      </c>
      <c r="H15" s="29">
        <v>15</v>
      </c>
      <c r="I15" s="29">
        <v>17</v>
      </c>
      <c r="J15" s="29">
        <v>16</v>
      </c>
      <c r="K15" s="29">
        <v>16</v>
      </c>
      <c r="L15" s="29">
        <v>17</v>
      </c>
      <c r="M15" s="29">
        <v>18</v>
      </c>
      <c r="N15" s="29">
        <v>17</v>
      </c>
      <c r="O15" s="29">
        <v>16</v>
      </c>
      <c r="P15" s="29">
        <v>15</v>
      </c>
      <c r="Q15" s="10">
        <f>SUM(D15:P15)</f>
        <v>207</v>
      </c>
      <c r="R15" s="10">
        <f>+C15*13</f>
        <v>273</v>
      </c>
      <c r="S15" s="10">
        <f>+Q15-R15</f>
        <v>-66</v>
      </c>
    </row>
    <row r="16" spans="1:36" ht="18.75" customHeight="1" x14ac:dyDescent="0.25">
      <c r="A16" s="23"/>
      <c r="B16" s="5" t="s">
        <v>22</v>
      </c>
      <c r="C16" s="12">
        <v>22</v>
      </c>
      <c r="D16" s="29">
        <v>16</v>
      </c>
      <c r="E16" s="29">
        <v>16</v>
      </c>
      <c r="F16" s="29">
        <v>17</v>
      </c>
      <c r="G16" s="29">
        <v>15</v>
      </c>
      <c r="H16" s="29">
        <v>15</v>
      </c>
      <c r="I16" s="29">
        <v>18</v>
      </c>
      <c r="J16" s="29">
        <v>18</v>
      </c>
      <c r="K16" s="29">
        <v>18</v>
      </c>
      <c r="L16" s="29">
        <v>17</v>
      </c>
      <c r="M16" s="29">
        <v>16</v>
      </c>
      <c r="N16" s="29">
        <v>19</v>
      </c>
      <c r="O16" s="29">
        <v>18</v>
      </c>
      <c r="P16" s="29">
        <v>18</v>
      </c>
      <c r="Q16" s="10">
        <f t="shared" si="0"/>
        <v>221</v>
      </c>
      <c r="R16" s="10">
        <f t="shared" ref="R16:R31" si="5">+C16*13</f>
        <v>286</v>
      </c>
      <c r="S16" s="10">
        <f t="shared" ref="S16:S31" si="6">+Q16-R16</f>
        <v>-65</v>
      </c>
    </row>
    <row r="17" spans="1:19" ht="18.75" customHeight="1" x14ac:dyDescent="0.25">
      <c r="A17" s="23"/>
      <c r="B17" s="5" t="s">
        <v>23</v>
      </c>
      <c r="C17" s="12">
        <v>22</v>
      </c>
      <c r="D17" s="29">
        <v>18</v>
      </c>
      <c r="E17" s="29">
        <v>19</v>
      </c>
      <c r="F17" s="29">
        <v>18</v>
      </c>
      <c r="G17" s="29">
        <v>17</v>
      </c>
      <c r="H17" s="29">
        <v>20</v>
      </c>
      <c r="I17" s="29">
        <v>20</v>
      </c>
      <c r="J17" s="29">
        <v>16</v>
      </c>
      <c r="K17" s="29">
        <v>16</v>
      </c>
      <c r="L17" s="29">
        <v>16</v>
      </c>
      <c r="M17" s="29">
        <v>16</v>
      </c>
      <c r="N17" s="29">
        <v>17</v>
      </c>
      <c r="O17" s="29">
        <v>18</v>
      </c>
      <c r="P17" s="29">
        <v>18</v>
      </c>
      <c r="Q17" s="10">
        <f t="shared" si="0"/>
        <v>229</v>
      </c>
      <c r="R17" s="10">
        <f t="shared" si="5"/>
        <v>286</v>
      </c>
      <c r="S17" s="10">
        <f t="shared" si="6"/>
        <v>-57</v>
      </c>
    </row>
    <row r="18" spans="1:19" ht="18.75" customHeight="1" x14ac:dyDescent="0.25">
      <c r="A18" s="23"/>
      <c r="B18" s="5" t="s">
        <v>24</v>
      </c>
      <c r="C18" s="12">
        <v>20</v>
      </c>
      <c r="D18" s="29">
        <v>18</v>
      </c>
      <c r="E18" s="29">
        <v>16</v>
      </c>
      <c r="F18" s="29">
        <v>16</v>
      </c>
      <c r="G18" s="29">
        <v>16</v>
      </c>
      <c r="H18" s="29">
        <v>16</v>
      </c>
      <c r="I18" s="29">
        <v>17</v>
      </c>
      <c r="J18" s="29">
        <v>17</v>
      </c>
      <c r="K18" s="29">
        <v>17</v>
      </c>
      <c r="L18" s="29">
        <v>16</v>
      </c>
      <c r="M18" s="29">
        <v>16</v>
      </c>
      <c r="N18" s="29">
        <v>17</v>
      </c>
      <c r="O18" s="29">
        <v>17</v>
      </c>
      <c r="P18" s="29">
        <v>18</v>
      </c>
      <c r="Q18" s="10">
        <f t="shared" si="0"/>
        <v>217</v>
      </c>
      <c r="R18" s="10">
        <f t="shared" si="5"/>
        <v>260</v>
      </c>
      <c r="S18" s="10">
        <f t="shared" si="6"/>
        <v>-43</v>
      </c>
    </row>
    <row r="19" spans="1:19" ht="18.75" customHeight="1" x14ac:dyDescent="0.25">
      <c r="A19" s="23"/>
      <c r="B19" s="5" t="s">
        <v>25</v>
      </c>
      <c r="C19" s="12">
        <v>22</v>
      </c>
      <c r="D19" s="29">
        <v>16</v>
      </c>
      <c r="E19" s="29">
        <v>16</v>
      </c>
      <c r="F19" s="29">
        <v>16</v>
      </c>
      <c r="G19" s="29">
        <v>18</v>
      </c>
      <c r="H19" s="29">
        <v>18</v>
      </c>
      <c r="I19" s="29">
        <v>17</v>
      </c>
      <c r="J19" s="29">
        <v>19</v>
      </c>
      <c r="K19" s="29">
        <v>18</v>
      </c>
      <c r="L19" s="29">
        <v>16</v>
      </c>
      <c r="M19" s="29">
        <v>17</v>
      </c>
      <c r="N19" s="29">
        <v>17</v>
      </c>
      <c r="O19" s="29">
        <v>16</v>
      </c>
      <c r="P19" s="29">
        <v>17</v>
      </c>
      <c r="Q19" s="10">
        <f t="shared" si="0"/>
        <v>221</v>
      </c>
      <c r="R19" s="10">
        <f t="shared" si="5"/>
        <v>286</v>
      </c>
      <c r="S19" s="10">
        <f t="shared" si="6"/>
        <v>-65</v>
      </c>
    </row>
    <row r="20" spans="1:19" ht="18.75" customHeight="1" x14ac:dyDescent="0.25">
      <c r="A20" s="23"/>
      <c r="B20" s="5" t="s">
        <v>26</v>
      </c>
      <c r="C20" s="12">
        <v>22</v>
      </c>
      <c r="D20" s="29">
        <v>18</v>
      </c>
      <c r="E20" s="29">
        <v>17</v>
      </c>
      <c r="F20" s="29">
        <v>17</v>
      </c>
      <c r="G20" s="29">
        <v>16</v>
      </c>
      <c r="H20" s="29">
        <v>17</v>
      </c>
      <c r="I20" s="29">
        <v>19</v>
      </c>
      <c r="J20" s="29">
        <v>19</v>
      </c>
      <c r="K20" s="29">
        <v>20</v>
      </c>
      <c r="L20" s="29">
        <v>17</v>
      </c>
      <c r="M20" s="29">
        <v>19</v>
      </c>
      <c r="N20" s="29">
        <v>20</v>
      </c>
      <c r="O20" s="29">
        <v>17</v>
      </c>
      <c r="P20" s="29">
        <v>16</v>
      </c>
      <c r="Q20" s="10">
        <f t="shared" si="0"/>
        <v>232</v>
      </c>
      <c r="R20" s="10">
        <f t="shared" si="5"/>
        <v>286</v>
      </c>
      <c r="S20" s="10">
        <f t="shared" si="6"/>
        <v>-54</v>
      </c>
    </row>
    <row r="21" spans="1:19" ht="18.75" customHeight="1" x14ac:dyDescent="0.25">
      <c r="A21" s="23"/>
      <c r="B21" s="8" t="s">
        <v>11</v>
      </c>
      <c r="C21" s="12">
        <f t="shared" ref="C21:P21" si="7">SUM(C15:C20)</f>
        <v>129</v>
      </c>
      <c r="D21" s="11">
        <f t="shared" si="7"/>
        <v>102</v>
      </c>
      <c r="E21" s="11">
        <f t="shared" si="7"/>
        <v>96</v>
      </c>
      <c r="F21" s="11">
        <f t="shared" si="7"/>
        <v>101</v>
      </c>
      <c r="G21" s="11">
        <f t="shared" si="7"/>
        <v>97</v>
      </c>
      <c r="H21" s="11">
        <f t="shared" si="7"/>
        <v>101</v>
      </c>
      <c r="I21" s="11">
        <f t="shared" si="7"/>
        <v>108</v>
      </c>
      <c r="J21" s="11">
        <f t="shared" si="7"/>
        <v>105</v>
      </c>
      <c r="K21" s="11">
        <f t="shared" si="7"/>
        <v>105</v>
      </c>
      <c r="L21" s="11">
        <f t="shared" si="7"/>
        <v>99</v>
      </c>
      <c r="M21" s="11">
        <f t="shared" si="7"/>
        <v>102</v>
      </c>
      <c r="N21" s="11">
        <f t="shared" si="7"/>
        <v>107</v>
      </c>
      <c r="O21" s="11">
        <f t="shared" si="7"/>
        <v>102</v>
      </c>
      <c r="P21" s="11">
        <f t="shared" si="7"/>
        <v>102</v>
      </c>
      <c r="Q21" s="10">
        <f t="shared" si="0"/>
        <v>1327</v>
      </c>
      <c r="R21" s="10">
        <f t="shared" si="5"/>
        <v>1677</v>
      </c>
      <c r="S21" s="10">
        <f t="shared" si="6"/>
        <v>-350</v>
      </c>
    </row>
    <row r="22" spans="1:19" ht="18.75" customHeight="1" x14ac:dyDescent="0.25">
      <c r="A22" s="23"/>
      <c r="B22" s="8" t="s">
        <v>12</v>
      </c>
      <c r="C22" s="12"/>
      <c r="D22" s="11">
        <v>97</v>
      </c>
      <c r="E22" s="11">
        <v>95</v>
      </c>
      <c r="F22" s="11">
        <v>95</v>
      </c>
      <c r="G22" s="11">
        <v>97</v>
      </c>
      <c r="H22" s="11">
        <v>97</v>
      </c>
      <c r="I22" s="11">
        <v>101</v>
      </c>
      <c r="J22" s="11">
        <v>99</v>
      </c>
      <c r="K22" s="11">
        <v>99</v>
      </c>
      <c r="L22" s="11">
        <v>90</v>
      </c>
      <c r="M22" s="11">
        <v>101</v>
      </c>
      <c r="N22" s="11">
        <v>106</v>
      </c>
      <c r="O22" s="11">
        <v>94</v>
      </c>
      <c r="P22" s="11">
        <v>95</v>
      </c>
      <c r="Q22" s="10">
        <f t="shared" si="0"/>
        <v>1266</v>
      </c>
      <c r="R22" s="10"/>
      <c r="S22" s="10"/>
    </row>
    <row r="23" spans="1:19" ht="18.75" customHeight="1" x14ac:dyDescent="0.25">
      <c r="A23" s="23"/>
      <c r="B23" s="13" t="s">
        <v>13</v>
      </c>
      <c r="C23" s="15">
        <f>+C21/6</f>
        <v>21.5</v>
      </c>
      <c r="D23" s="14">
        <f>+D21-D22</f>
        <v>5</v>
      </c>
      <c r="E23" s="14">
        <f t="shared" ref="E23" si="8">+E21-E22</f>
        <v>1</v>
      </c>
      <c r="F23" s="14">
        <f t="shared" ref="F23" si="9">+F21-F22</f>
        <v>6</v>
      </c>
      <c r="G23" s="14">
        <f t="shared" ref="G23" si="10">+G21-G22</f>
        <v>0</v>
      </c>
      <c r="H23" s="14">
        <f t="shared" ref="H23" si="11">+H21-H22</f>
        <v>4</v>
      </c>
      <c r="I23" s="14">
        <f t="shared" ref="I23" si="12">+I21-I22</f>
        <v>7</v>
      </c>
      <c r="J23" s="14">
        <f t="shared" ref="J23" si="13">+J21-J22</f>
        <v>6</v>
      </c>
      <c r="K23" s="14">
        <f t="shared" ref="K23" si="14">+K21-K22</f>
        <v>6</v>
      </c>
      <c r="L23" s="14">
        <f t="shared" ref="L23" si="15">+L21-L22</f>
        <v>9</v>
      </c>
      <c r="M23" s="14">
        <f t="shared" ref="M23" si="16">+M21-M22</f>
        <v>1</v>
      </c>
      <c r="N23" s="14">
        <f t="shared" ref="N23" si="17">+N21-N22</f>
        <v>1</v>
      </c>
      <c r="O23" s="14">
        <f t="shared" ref="O23" si="18">+O21-O22</f>
        <v>8</v>
      </c>
      <c r="P23" s="14">
        <f t="shared" ref="P23" si="19">+P21-P22</f>
        <v>7</v>
      </c>
      <c r="Q23" s="10">
        <f t="shared" si="0"/>
        <v>61</v>
      </c>
      <c r="R23" s="10"/>
      <c r="S23" s="10"/>
    </row>
    <row r="24" spans="1:19" ht="18.75" customHeight="1" x14ac:dyDescent="0.25">
      <c r="A24" s="23" t="s">
        <v>15</v>
      </c>
      <c r="B24" s="5" t="s">
        <v>19</v>
      </c>
      <c r="C24" s="12">
        <v>19</v>
      </c>
      <c r="D24" s="10">
        <v>14</v>
      </c>
      <c r="E24" s="10">
        <v>18</v>
      </c>
      <c r="F24" s="10">
        <v>18</v>
      </c>
      <c r="G24" s="10">
        <v>19</v>
      </c>
      <c r="H24" s="10">
        <v>19</v>
      </c>
      <c r="I24" s="10">
        <v>19</v>
      </c>
      <c r="J24" s="10">
        <v>19</v>
      </c>
      <c r="K24" s="10">
        <v>19</v>
      </c>
      <c r="L24" s="10">
        <v>19</v>
      </c>
      <c r="M24" s="10">
        <v>19</v>
      </c>
      <c r="N24" s="10">
        <v>18</v>
      </c>
      <c r="O24" s="10">
        <v>18</v>
      </c>
      <c r="P24" s="10">
        <v>18</v>
      </c>
      <c r="Q24" s="10">
        <f t="shared" si="0"/>
        <v>237</v>
      </c>
      <c r="R24" s="10">
        <f t="shared" si="5"/>
        <v>247</v>
      </c>
      <c r="S24" s="10">
        <f t="shared" si="6"/>
        <v>-10</v>
      </c>
    </row>
    <row r="25" spans="1:19" ht="18.75" customHeight="1" x14ac:dyDescent="0.25">
      <c r="A25" s="23"/>
      <c r="B25" s="5" t="s">
        <v>20</v>
      </c>
      <c r="C25" s="12">
        <v>15</v>
      </c>
      <c r="D25" s="10">
        <v>10</v>
      </c>
      <c r="E25" s="10">
        <v>10</v>
      </c>
      <c r="F25" s="10">
        <v>12</v>
      </c>
      <c r="G25" s="10">
        <v>12</v>
      </c>
      <c r="H25" s="10">
        <v>12</v>
      </c>
      <c r="I25" s="10">
        <v>11</v>
      </c>
      <c r="J25" s="10">
        <v>12</v>
      </c>
      <c r="K25" s="10">
        <v>13</v>
      </c>
      <c r="L25" s="10">
        <v>12</v>
      </c>
      <c r="M25" s="10">
        <v>11</v>
      </c>
      <c r="N25" s="10">
        <v>12</v>
      </c>
      <c r="O25" s="10">
        <v>15</v>
      </c>
      <c r="P25" s="10">
        <v>15</v>
      </c>
      <c r="Q25" s="10">
        <f t="shared" si="0"/>
        <v>157</v>
      </c>
      <c r="R25" s="10">
        <f t="shared" si="5"/>
        <v>195</v>
      </c>
      <c r="S25" s="10">
        <f t="shared" si="6"/>
        <v>-38</v>
      </c>
    </row>
    <row r="26" spans="1:19" ht="18.75" customHeight="1" x14ac:dyDescent="0.25">
      <c r="A26" s="23"/>
      <c r="B26" s="8" t="s">
        <v>11</v>
      </c>
      <c r="C26" s="12">
        <f t="shared" ref="C26:P26" si="20">SUM(C24:C25)</f>
        <v>34</v>
      </c>
      <c r="D26" s="11">
        <f t="shared" si="20"/>
        <v>24</v>
      </c>
      <c r="E26" s="11">
        <f t="shared" si="20"/>
        <v>28</v>
      </c>
      <c r="F26" s="11">
        <f t="shared" si="20"/>
        <v>30</v>
      </c>
      <c r="G26" s="11">
        <f t="shared" si="20"/>
        <v>31</v>
      </c>
      <c r="H26" s="11">
        <f t="shared" si="20"/>
        <v>31</v>
      </c>
      <c r="I26" s="11">
        <f t="shared" si="20"/>
        <v>30</v>
      </c>
      <c r="J26" s="11">
        <f t="shared" si="20"/>
        <v>31</v>
      </c>
      <c r="K26" s="11">
        <f t="shared" si="20"/>
        <v>32</v>
      </c>
      <c r="L26" s="11">
        <f t="shared" si="20"/>
        <v>31</v>
      </c>
      <c r="M26" s="11">
        <f t="shared" si="20"/>
        <v>30</v>
      </c>
      <c r="N26" s="11">
        <f t="shared" si="20"/>
        <v>30</v>
      </c>
      <c r="O26" s="11">
        <f t="shared" si="20"/>
        <v>33</v>
      </c>
      <c r="P26" s="11">
        <f t="shared" si="20"/>
        <v>33</v>
      </c>
      <c r="Q26" s="10">
        <f t="shared" si="0"/>
        <v>394</v>
      </c>
      <c r="R26" s="10">
        <f t="shared" si="5"/>
        <v>442</v>
      </c>
      <c r="S26" s="10">
        <f t="shared" si="6"/>
        <v>-48</v>
      </c>
    </row>
    <row r="27" spans="1:19" ht="18.75" customHeight="1" x14ac:dyDescent="0.25">
      <c r="A27" s="23"/>
      <c r="B27" s="8" t="s">
        <v>12</v>
      </c>
      <c r="C27" s="12"/>
      <c r="D27" s="11">
        <v>21</v>
      </c>
      <c r="E27" s="11">
        <v>23</v>
      </c>
      <c r="F27" s="11">
        <v>26</v>
      </c>
      <c r="G27" s="11">
        <v>26</v>
      </c>
      <c r="H27" s="11">
        <v>26</v>
      </c>
      <c r="I27" s="11">
        <v>26</v>
      </c>
      <c r="J27" s="11">
        <v>27</v>
      </c>
      <c r="K27" s="11">
        <v>28</v>
      </c>
      <c r="L27" s="11">
        <v>26</v>
      </c>
      <c r="M27" s="11">
        <v>26</v>
      </c>
      <c r="N27" s="11">
        <v>26</v>
      </c>
      <c r="O27" s="11">
        <v>26</v>
      </c>
      <c r="P27" s="11">
        <v>28</v>
      </c>
      <c r="Q27" s="10">
        <f t="shared" si="0"/>
        <v>335</v>
      </c>
      <c r="R27" s="10"/>
      <c r="S27" s="10"/>
    </row>
    <row r="28" spans="1:19" ht="18.75" customHeight="1" x14ac:dyDescent="0.25">
      <c r="A28" s="23"/>
      <c r="B28" s="13" t="s">
        <v>13</v>
      </c>
      <c r="C28" s="15">
        <f>+C26/2</f>
        <v>17</v>
      </c>
      <c r="D28" s="14">
        <f>+D26-D27</f>
        <v>3</v>
      </c>
      <c r="E28" s="14">
        <f t="shared" ref="E28" si="21">+E26-E27</f>
        <v>5</v>
      </c>
      <c r="F28" s="14">
        <f t="shared" ref="F28" si="22">+F26-F27</f>
        <v>4</v>
      </c>
      <c r="G28" s="14">
        <f t="shared" ref="G28" si="23">+G26-G27</f>
        <v>5</v>
      </c>
      <c r="H28" s="14">
        <f t="shared" ref="H28" si="24">+H26-H27</f>
        <v>5</v>
      </c>
      <c r="I28" s="14">
        <f t="shared" ref="I28" si="25">+I26-I27</f>
        <v>4</v>
      </c>
      <c r="J28" s="14">
        <f t="shared" ref="J28" si="26">+J26-J27</f>
        <v>4</v>
      </c>
      <c r="K28" s="14">
        <f t="shared" ref="K28" si="27">+K26-K27</f>
        <v>4</v>
      </c>
      <c r="L28" s="14">
        <f t="shared" ref="L28" si="28">+L26-L27</f>
        <v>5</v>
      </c>
      <c r="M28" s="14">
        <f t="shared" ref="M28" si="29">+M26-M27</f>
        <v>4</v>
      </c>
      <c r="N28" s="14">
        <f t="shared" ref="N28" si="30">+N26-N27</f>
        <v>4</v>
      </c>
      <c r="O28" s="14">
        <f t="shared" ref="O28" si="31">+O26-O27</f>
        <v>7</v>
      </c>
      <c r="P28" s="14">
        <f t="shared" ref="P28" si="32">+P26-P27</f>
        <v>5</v>
      </c>
      <c r="Q28" s="10">
        <f t="shared" si="0"/>
        <v>59</v>
      </c>
      <c r="R28" s="10"/>
      <c r="S28" s="10"/>
    </row>
    <row r="29" spans="1:19" ht="18.75" customHeight="1" x14ac:dyDescent="0.25">
      <c r="A29" s="27" t="s">
        <v>16</v>
      </c>
      <c r="B29" s="5" t="s">
        <v>17</v>
      </c>
      <c r="C29" s="12">
        <v>15</v>
      </c>
      <c r="D29" s="10">
        <v>13</v>
      </c>
      <c r="E29" s="10">
        <v>15</v>
      </c>
      <c r="F29" s="10">
        <v>14</v>
      </c>
      <c r="G29" s="10">
        <v>15</v>
      </c>
      <c r="H29" s="10">
        <v>14</v>
      </c>
      <c r="I29" s="10">
        <v>15</v>
      </c>
      <c r="J29" s="10">
        <v>15</v>
      </c>
      <c r="K29" s="10">
        <v>15</v>
      </c>
      <c r="L29" s="10">
        <v>15</v>
      </c>
      <c r="M29" s="10">
        <v>14</v>
      </c>
      <c r="N29" s="10">
        <v>14</v>
      </c>
      <c r="O29" s="10">
        <v>15</v>
      </c>
      <c r="P29" s="10">
        <v>14</v>
      </c>
      <c r="Q29" s="10">
        <f t="shared" si="0"/>
        <v>188</v>
      </c>
      <c r="R29" s="10">
        <f t="shared" si="5"/>
        <v>195</v>
      </c>
      <c r="S29" s="10">
        <f t="shared" si="6"/>
        <v>-7</v>
      </c>
    </row>
    <row r="30" spans="1:19" ht="18.75" customHeight="1" x14ac:dyDescent="0.25">
      <c r="A30" s="27"/>
      <c r="B30" s="5" t="s">
        <v>18</v>
      </c>
      <c r="C30" s="12">
        <v>15</v>
      </c>
      <c r="D30" s="10">
        <v>13</v>
      </c>
      <c r="E30" s="10">
        <v>15</v>
      </c>
      <c r="F30" s="10">
        <v>14</v>
      </c>
      <c r="G30" s="10">
        <v>15</v>
      </c>
      <c r="H30" s="10">
        <v>14</v>
      </c>
      <c r="I30" s="10">
        <v>15</v>
      </c>
      <c r="J30" s="10">
        <v>14</v>
      </c>
      <c r="K30" s="10">
        <v>15</v>
      </c>
      <c r="L30" s="10">
        <v>14</v>
      </c>
      <c r="M30" s="10">
        <v>14</v>
      </c>
      <c r="N30" s="10">
        <v>14</v>
      </c>
      <c r="O30" s="10">
        <v>14</v>
      </c>
      <c r="P30" s="10">
        <v>14</v>
      </c>
      <c r="Q30" s="10">
        <f t="shared" si="0"/>
        <v>185</v>
      </c>
      <c r="R30" s="10">
        <f t="shared" si="5"/>
        <v>195</v>
      </c>
      <c r="S30" s="10">
        <f t="shared" si="6"/>
        <v>-10</v>
      </c>
    </row>
    <row r="31" spans="1:19" ht="18.75" customHeight="1" x14ac:dyDescent="0.25">
      <c r="A31" s="27"/>
      <c r="B31" s="8" t="s">
        <v>11</v>
      </c>
      <c r="C31" s="12">
        <f t="shared" ref="C31:P31" si="33">SUM(C29:C30)</f>
        <v>30</v>
      </c>
      <c r="D31" s="11">
        <f t="shared" si="33"/>
        <v>26</v>
      </c>
      <c r="E31" s="11">
        <f t="shared" si="33"/>
        <v>30</v>
      </c>
      <c r="F31" s="11">
        <f t="shared" si="33"/>
        <v>28</v>
      </c>
      <c r="G31" s="11">
        <f t="shared" si="33"/>
        <v>30</v>
      </c>
      <c r="H31" s="11">
        <f t="shared" si="33"/>
        <v>28</v>
      </c>
      <c r="I31" s="11">
        <f t="shared" si="33"/>
        <v>30</v>
      </c>
      <c r="J31" s="11">
        <f t="shared" si="33"/>
        <v>29</v>
      </c>
      <c r="K31" s="11">
        <f t="shared" si="33"/>
        <v>30</v>
      </c>
      <c r="L31" s="11">
        <f t="shared" si="33"/>
        <v>29</v>
      </c>
      <c r="M31" s="11">
        <f t="shared" si="33"/>
        <v>28</v>
      </c>
      <c r="N31" s="11">
        <f t="shared" si="33"/>
        <v>28</v>
      </c>
      <c r="O31" s="11">
        <f t="shared" si="33"/>
        <v>29</v>
      </c>
      <c r="P31" s="11">
        <f t="shared" si="33"/>
        <v>28</v>
      </c>
      <c r="Q31" s="10">
        <f t="shared" si="0"/>
        <v>373</v>
      </c>
      <c r="R31" s="10">
        <f t="shared" si="5"/>
        <v>390</v>
      </c>
      <c r="S31" s="10">
        <f t="shared" si="6"/>
        <v>-17</v>
      </c>
    </row>
    <row r="32" spans="1:19" ht="18.75" customHeight="1" x14ac:dyDescent="0.25">
      <c r="A32" s="27"/>
      <c r="B32" s="8" t="s">
        <v>12</v>
      </c>
      <c r="C32" s="12"/>
      <c r="D32" s="11">
        <v>25</v>
      </c>
      <c r="E32" s="11">
        <v>28</v>
      </c>
      <c r="F32" s="11">
        <v>28</v>
      </c>
      <c r="G32" s="11">
        <v>29</v>
      </c>
      <c r="H32" s="11">
        <v>29</v>
      </c>
      <c r="I32" s="11">
        <v>30</v>
      </c>
      <c r="J32" s="11">
        <v>30</v>
      </c>
      <c r="K32" s="11">
        <v>30</v>
      </c>
      <c r="L32" s="11">
        <v>30</v>
      </c>
      <c r="M32" s="11">
        <v>26</v>
      </c>
      <c r="N32" s="11">
        <v>29</v>
      </c>
      <c r="O32" s="11">
        <v>29</v>
      </c>
      <c r="P32" s="11">
        <v>30</v>
      </c>
      <c r="Q32" s="10">
        <f t="shared" si="0"/>
        <v>373</v>
      </c>
      <c r="R32" s="10"/>
      <c r="S32" s="10"/>
    </row>
    <row r="33" spans="1:19" ht="18.75" customHeight="1" x14ac:dyDescent="0.25">
      <c r="A33" s="27"/>
      <c r="B33" s="13" t="s">
        <v>13</v>
      </c>
      <c r="C33" s="15"/>
      <c r="D33" s="14">
        <f>+D31-D32</f>
        <v>1</v>
      </c>
      <c r="E33" s="14">
        <f t="shared" ref="E33" si="34">+E31-E32</f>
        <v>2</v>
      </c>
      <c r="F33" s="14">
        <f t="shared" ref="F33" si="35">+F31-F32</f>
        <v>0</v>
      </c>
      <c r="G33" s="14">
        <f t="shared" ref="G33" si="36">+G31-G32</f>
        <v>1</v>
      </c>
      <c r="H33" s="14">
        <f t="shared" ref="H33" si="37">+H31-H32</f>
        <v>-1</v>
      </c>
      <c r="I33" s="14">
        <f t="shared" ref="I33" si="38">+I31-I32</f>
        <v>0</v>
      </c>
      <c r="J33" s="14">
        <f t="shared" ref="J33" si="39">+J31-J32</f>
        <v>-1</v>
      </c>
      <c r="K33" s="14">
        <f t="shared" ref="K33" si="40">+K31-K32</f>
        <v>0</v>
      </c>
      <c r="L33" s="14">
        <f t="shared" ref="L33" si="41">+L31-L32</f>
        <v>-1</v>
      </c>
      <c r="M33" s="14">
        <f t="shared" ref="M33" si="42">+M31-M32</f>
        <v>2</v>
      </c>
      <c r="N33" s="14">
        <f t="shared" ref="N33" si="43">+N31-N32</f>
        <v>-1</v>
      </c>
      <c r="O33" s="14">
        <f t="shared" ref="O33" si="44">+O31-O32</f>
        <v>0</v>
      </c>
      <c r="P33" s="14">
        <f t="shared" ref="P33" si="45">+P31-P32</f>
        <v>-2</v>
      </c>
      <c r="Q33" s="10">
        <f t="shared" si="0"/>
        <v>0</v>
      </c>
      <c r="R33" s="10"/>
      <c r="S33" s="10"/>
    </row>
  </sheetData>
  <mergeCells count="6">
    <mergeCell ref="A15:A23"/>
    <mergeCell ref="A24:A28"/>
    <mergeCell ref="A29:A33"/>
    <mergeCell ref="A5:A14"/>
    <mergeCell ref="A1:P1"/>
    <mergeCell ref="A2:S2"/>
  </mergeCells>
  <pageMargins left="0.11811023622047245" right="0.11811023622047245" top="0.15748031496062992" bottom="0.15748031496062992" header="0.11811023622047245" footer="0.11811023622047245"/>
  <pageSetup paperSize="9" orientation="landscape" r:id="rId1"/>
  <ignoredErrors>
    <ignoredError sqref="N12:P12 D12:M12 Q5:Q12 Q15 Q16:Q21 Q24:Q26 Q29:Q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0"/>
  <sheetViews>
    <sheetView tabSelected="1"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30" sqref="G30"/>
    </sheetView>
  </sheetViews>
  <sheetFormatPr defaultRowHeight="15" x14ac:dyDescent="0.25"/>
  <cols>
    <col min="1" max="1" width="15.28515625" customWidth="1"/>
    <col min="2" max="2" width="45" customWidth="1"/>
  </cols>
  <sheetData>
    <row r="1" spans="1:40" s="7" customFormat="1" ht="21" x14ac:dyDescent="0.25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40" s="7" customFormat="1" ht="15.75" x14ac:dyDescent="0.25">
      <c r="A2" s="24" t="s">
        <v>42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40" s="7" customFormat="1" ht="15.75" x14ac:dyDescent="0.25"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s="4" customFormat="1" ht="63" x14ac:dyDescent="0.25">
      <c r="A4" s="18" t="s">
        <v>8</v>
      </c>
      <c r="B4" s="18" t="s">
        <v>9</v>
      </c>
      <c r="C4" s="17" t="s">
        <v>10</v>
      </c>
      <c r="D4" s="9">
        <v>41282</v>
      </c>
      <c r="E4" s="9">
        <v>41283</v>
      </c>
      <c r="F4" s="9">
        <v>41284</v>
      </c>
      <c r="G4" s="9">
        <v>41285</v>
      </c>
      <c r="H4" s="9">
        <v>41288</v>
      </c>
      <c r="I4" s="9">
        <v>41289</v>
      </c>
      <c r="J4" s="9">
        <v>41290</v>
      </c>
      <c r="K4" s="9">
        <v>41291</v>
      </c>
      <c r="L4" s="9">
        <v>41292</v>
      </c>
      <c r="M4" s="9">
        <v>41295</v>
      </c>
      <c r="N4" s="9">
        <v>41296</v>
      </c>
      <c r="O4" s="9">
        <v>41297</v>
      </c>
      <c r="P4" s="9">
        <v>41298</v>
      </c>
      <c r="Q4" s="9">
        <v>41299</v>
      </c>
      <c r="R4" s="9">
        <v>41303</v>
      </c>
      <c r="S4" s="9">
        <v>41304</v>
      </c>
      <c r="T4" s="9">
        <v>41305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s="7" customFormat="1" ht="18.75" customHeight="1" x14ac:dyDescent="0.25">
      <c r="A5" s="26" t="s">
        <v>0</v>
      </c>
      <c r="B5" s="5" t="s">
        <v>46</v>
      </c>
      <c r="C5" s="12">
        <v>18</v>
      </c>
      <c r="D5" s="10">
        <v>10</v>
      </c>
      <c r="E5" s="10">
        <v>12</v>
      </c>
      <c r="F5" s="10">
        <v>14</v>
      </c>
      <c r="G5" s="10">
        <v>13</v>
      </c>
      <c r="H5" s="10">
        <v>16</v>
      </c>
      <c r="I5" s="10">
        <v>18</v>
      </c>
      <c r="J5" s="10">
        <v>17</v>
      </c>
      <c r="K5" s="10">
        <v>17</v>
      </c>
      <c r="L5" s="10">
        <v>17</v>
      </c>
      <c r="M5" s="10">
        <v>17</v>
      </c>
      <c r="N5" s="10">
        <v>17</v>
      </c>
      <c r="O5" s="10">
        <v>17</v>
      </c>
      <c r="P5" s="10">
        <v>17</v>
      </c>
      <c r="Q5" s="10">
        <v>17</v>
      </c>
      <c r="R5" s="10">
        <v>17</v>
      </c>
      <c r="S5" s="10">
        <v>17</v>
      </c>
      <c r="T5" s="10">
        <v>17</v>
      </c>
      <c r="U5" s="10">
        <f t="shared" ref="U5:U20" si="0">SUM(D5:T5)</f>
        <v>270</v>
      </c>
      <c r="V5" s="10">
        <f>+C5*17</f>
        <v>306</v>
      </c>
      <c r="W5" s="10">
        <f t="shared" ref="W5:W8" si="1">+U5-V5</f>
        <v>-36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s="7" customFormat="1" ht="18.75" customHeight="1" x14ac:dyDescent="0.25">
      <c r="A6" s="26"/>
      <c r="B6" s="5" t="s">
        <v>47</v>
      </c>
      <c r="C6" s="12">
        <v>18</v>
      </c>
      <c r="D6" s="10">
        <v>2</v>
      </c>
      <c r="E6" s="10">
        <v>3</v>
      </c>
      <c r="F6" s="10">
        <v>3</v>
      </c>
      <c r="G6" s="10">
        <v>3</v>
      </c>
      <c r="H6" s="10">
        <v>15</v>
      </c>
      <c r="I6" s="10">
        <v>17</v>
      </c>
      <c r="J6" s="10">
        <v>18</v>
      </c>
      <c r="K6" s="10">
        <v>18</v>
      </c>
      <c r="L6" s="10">
        <v>18</v>
      </c>
      <c r="M6" s="10">
        <v>18</v>
      </c>
      <c r="N6" s="10">
        <v>17</v>
      </c>
      <c r="O6" s="10">
        <v>17</v>
      </c>
      <c r="P6" s="10">
        <v>18</v>
      </c>
      <c r="Q6" s="10">
        <v>17</v>
      </c>
      <c r="R6" s="10">
        <v>15</v>
      </c>
      <c r="S6" s="10">
        <v>15</v>
      </c>
      <c r="T6" s="10">
        <v>16</v>
      </c>
      <c r="U6" s="10">
        <f t="shared" ref="U6:U28" si="2">SUM(D6:T6)</f>
        <v>230</v>
      </c>
      <c r="V6" s="10">
        <f t="shared" ref="V6:V28" si="3">+C6*17</f>
        <v>306</v>
      </c>
      <c r="W6" s="10">
        <f t="shared" ref="W6:W28" si="4">+U6-V6</f>
        <v>-76</v>
      </c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s="7" customFormat="1" ht="18.75" customHeight="1" x14ac:dyDescent="0.25">
      <c r="A7" s="26"/>
      <c r="B7" s="5" t="s">
        <v>48</v>
      </c>
      <c r="C7" s="12">
        <v>34</v>
      </c>
      <c r="D7" s="10">
        <v>5</v>
      </c>
      <c r="E7" s="10">
        <v>3</v>
      </c>
      <c r="F7" s="10">
        <v>6</v>
      </c>
      <c r="G7" s="10">
        <v>6</v>
      </c>
      <c r="H7" s="10">
        <v>20</v>
      </c>
      <c r="I7" s="10">
        <v>22</v>
      </c>
      <c r="J7" s="10">
        <v>24</v>
      </c>
      <c r="K7" s="10">
        <v>24</v>
      </c>
      <c r="L7" s="10">
        <v>23</v>
      </c>
      <c r="M7" s="10">
        <v>27</v>
      </c>
      <c r="N7" s="10">
        <v>27</v>
      </c>
      <c r="O7" s="10">
        <v>28</v>
      </c>
      <c r="P7" s="10">
        <v>28</v>
      </c>
      <c r="Q7" s="10">
        <v>28</v>
      </c>
      <c r="R7" s="10">
        <v>26</v>
      </c>
      <c r="S7" s="10">
        <v>27</v>
      </c>
      <c r="T7" s="10">
        <v>27</v>
      </c>
      <c r="U7" s="10">
        <f t="shared" si="2"/>
        <v>351</v>
      </c>
      <c r="V7" s="10">
        <f t="shared" si="3"/>
        <v>578</v>
      </c>
      <c r="W7" s="10">
        <f t="shared" si="4"/>
        <v>-227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s="7" customFormat="1" ht="18.75" customHeight="1" x14ac:dyDescent="0.25">
      <c r="A8" s="26"/>
      <c r="B8" s="8" t="s">
        <v>11</v>
      </c>
      <c r="C8" s="12">
        <f>SUM(C5:C7)</f>
        <v>70</v>
      </c>
      <c r="D8" s="11">
        <f>SUM(D5:D7)</f>
        <v>17</v>
      </c>
      <c r="E8" s="11">
        <f>SUM(E5:E7)</f>
        <v>18</v>
      </c>
      <c r="F8" s="11">
        <f>SUM(F5:F7)</f>
        <v>23</v>
      </c>
      <c r="G8" s="11">
        <f>SUM(G5:G7)</f>
        <v>22</v>
      </c>
      <c r="H8" s="11">
        <f>SUM(H5:H7)</f>
        <v>51</v>
      </c>
      <c r="I8" s="11">
        <f>SUM(I5:I7)</f>
        <v>57</v>
      </c>
      <c r="J8" s="11">
        <f>SUM(J5:J7)</f>
        <v>59</v>
      </c>
      <c r="K8" s="11">
        <f>SUM(K5:K7)</f>
        <v>59</v>
      </c>
      <c r="L8" s="11">
        <f>SUM(L5:L7)</f>
        <v>58</v>
      </c>
      <c r="M8" s="11">
        <f>SUM(M5:M7)</f>
        <v>62</v>
      </c>
      <c r="N8" s="11">
        <f>SUM(N5:N7)</f>
        <v>61</v>
      </c>
      <c r="O8" s="11">
        <f>SUM(O5:O7)</f>
        <v>62</v>
      </c>
      <c r="P8" s="11">
        <f>SUM(P5:P7)</f>
        <v>63</v>
      </c>
      <c r="Q8" s="11">
        <f>SUM(Q5:Q7)</f>
        <v>62</v>
      </c>
      <c r="R8" s="11">
        <f>SUM(R5:R7)</f>
        <v>58</v>
      </c>
      <c r="S8" s="11">
        <f>SUM(S5:S7)</f>
        <v>59</v>
      </c>
      <c r="T8" s="11">
        <f>SUM(T5:T7)</f>
        <v>60</v>
      </c>
      <c r="U8" s="10">
        <f t="shared" si="2"/>
        <v>851</v>
      </c>
      <c r="V8" s="10">
        <f t="shared" si="3"/>
        <v>1190</v>
      </c>
      <c r="W8" s="10">
        <f t="shared" si="4"/>
        <v>-339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s="22" customFormat="1" ht="18.75" customHeight="1" x14ac:dyDescent="0.25">
      <c r="A9" s="26"/>
      <c r="B9" s="19" t="s">
        <v>12</v>
      </c>
      <c r="C9" s="20"/>
      <c r="D9" s="21" t="s">
        <v>28</v>
      </c>
      <c r="E9" s="21" t="s">
        <v>29</v>
      </c>
      <c r="F9" s="21" t="s">
        <v>30</v>
      </c>
      <c r="G9" s="21" t="s">
        <v>31</v>
      </c>
      <c r="H9" s="21" t="s">
        <v>32</v>
      </c>
      <c r="I9" s="21" t="s">
        <v>33</v>
      </c>
      <c r="J9" s="21" t="s">
        <v>34</v>
      </c>
      <c r="K9" s="21" t="s">
        <v>34</v>
      </c>
      <c r="L9" s="21" t="s">
        <v>34</v>
      </c>
      <c r="M9" s="21" t="s">
        <v>35</v>
      </c>
      <c r="N9" s="21" t="s">
        <v>35</v>
      </c>
      <c r="O9" s="21" t="s">
        <v>36</v>
      </c>
      <c r="P9" s="21" t="s">
        <v>36</v>
      </c>
      <c r="Q9" s="21" t="s">
        <v>36</v>
      </c>
      <c r="R9" s="21" t="s">
        <v>34</v>
      </c>
      <c r="S9" s="21" t="s">
        <v>37</v>
      </c>
      <c r="T9" s="21" t="s">
        <v>37</v>
      </c>
      <c r="U9" s="10">
        <f t="shared" si="2"/>
        <v>0</v>
      </c>
      <c r="V9" s="10">
        <f t="shared" si="3"/>
        <v>0</v>
      </c>
      <c r="W9" s="10">
        <f t="shared" si="4"/>
        <v>0</v>
      </c>
    </row>
    <row r="10" spans="1:40" s="7" customFormat="1" ht="18.75" customHeight="1" x14ac:dyDescent="0.25">
      <c r="A10" s="26"/>
      <c r="B10" s="13" t="s">
        <v>13</v>
      </c>
      <c r="C10" s="16">
        <f>+C8/7</f>
        <v>10</v>
      </c>
      <c r="D10" s="14">
        <f>+D8-D9</f>
        <v>2</v>
      </c>
      <c r="E10" s="14">
        <f t="shared" ref="E10:T10" si="5">+E8-E9</f>
        <v>-2</v>
      </c>
      <c r="F10" s="14">
        <f t="shared" si="5"/>
        <v>0</v>
      </c>
      <c r="G10" s="14">
        <f t="shared" si="5"/>
        <v>0</v>
      </c>
      <c r="H10" s="14">
        <f>+H8-H9</f>
        <v>1</v>
      </c>
      <c r="I10" s="14">
        <f t="shared" ref="I10:L10" si="6">+I8-I9</f>
        <v>3</v>
      </c>
      <c r="J10" s="14">
        <f t="shared" si="6"/>
        <v>0</v>
      </c>
      <c r="K10" s="14">
        <f t="shared" si="6"/>
        <v>0</v>
      </c>
      <c r="L10" s="14">
        <f t="shared" si="6"/>
        <v>-1</v>
      </c>
      <c r="M10" s="14">
        <f t="shared" si="5"/>
        <v>0</v>
      </c>
      <c r="N10" s="14">
        <f t="shared" si="5"/>
        <v>-1</v>
      </c>
      <c r="O10" s="14">
        <f t="shared" si="5"/>
        <v>-1</v>
      </c>
      <c r="P10" s="14">
        <f t="shared" si="5"/>
        <v>0</v>
      </c>
      <c r="Q10" s="14">
        <f t="shared" si="5"/>
        <v>-1</v>
      </c>
      <c r="R10" s="14">
        <f t="shared" si="5"/>
        <v>-1</v>
      </c>
      <c r="S10" s="14">
        <f t="shared" si="5"/>
        <v>-1</v>
      </c>
      <c r="T10" s="14">
        <f t="shared" si="5"/>
        <v>0</v>
      </c>
      <c r="U10" s="10">
        <f t="shared" si="2"/>
        <v>-2</v>
      </c>
      <c r="V10" s="10">
        <f t="shared" si="3"/>
        <v>170</v>
      </c>
      <c r="W10" s="10">
        <f t="shared" si="4"/>
        <v>-172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s="7" customFormat="1" ht="18.75" customHeight="1" x14ac:dyDescent="0.25">
      <c r="A11" s="27" t="s">
        <v>14</v>
      </c>
      <c r="B11" s="5" t="s">
        <v>43</v>
      </c>
      <c r="C11" s="12">
        <v>23</v>
      </c>
      <c r="D11" s="10">
        <v>6</v>
      </c>
      <c r="E11" s="10">
        <v>7</v>
      </c>
      <c r="F11" s="10">
        <v>7</v>
      </c>
      <c r="G11" s="10">
        <v>7</v>
      </c>
      <c r="H11" s="10">
        <v>12</v>
      </c>
      <c r="I11" s="10">
        <v>12</v>
      </c>
      <c r="J11" s="10">
        <v>12</v>
      </c>
      <c r="K11" s="10">
        <v>12</v>
      </c>
      <c r="L11" s="10">
        <v>12</v>
      </c>
      <c r="M11" s="10">
        <v>12</v>
      </c>
      <c r="N11" s="10">
        <v>12</v>
      </c>
      <c r="O11" s="10">
        <v>12</v>
      </c>
      <c r="P11" s="10">
        <v>12</v>
      </c>
      <c r="Q11" s="10">
        <v>12</v>
      </c>
      <c r="R11" s="10">
        <v>12</v>
      </c>
      <c r="S11" s="10">
        <v>12</v>
      </c>
      <c r="T11" s="10">
        <v>12</v>
      </c>
      <c r="U11" s="10">
        <f t="shared" si="2"/>
        <v>183</v>
      </c>
      <c r="V11" s="10">
        <f t="shared" si="3"/>
        <v>391</v>
      </c>
      <c r="W11" s="10">
        <f t="shared" si="4"/>
        <v>-208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s="7" customFormat="1" ht="18.75" customHeight="1" x14ac:dyDescent="0.25">
      <c r="A12" s="27"/>
      <c r="B12" s="5" t="s">
        <v>44</v>
      </c>
      <c r="C12" s="12">
        <v>23</v>
      </c>
      <c r="D12" s="10">
        <v>3</v>
      </c>
      <c r="E12" s="10">
        <v>3</v>
      </c>
      <c r="F12" s="10">
        <v>4</v>
      </c>
      <c r="G12" s="10">
        <v>3</v>
      </c>
      <c r="H12" s="10">
        <v>8</v>
      </c>
      <c r="I12" s="10">
        <v>9</v>
      </c>
      <c r="J12" s="10">
        <v>10</v>
      </c>
      <c r="K12" s="10">
        <v>10</v>
      </c>
      <c r="L12" s="10">
        <v>10</v>
      </c>
      <c r="M12" s="10">
        <v>13</v>
      </c>
      <c r="N12" s="10">
        <v>13</v>
      </c>
      <c r="O12" s="10">
        <v>13</v>
      </c>
      <c r="P12" s="10">
        <v>13</v>
      </c>
      <c r="Q12" s="10">
        <v>13</v>
      </c>
      <c r="R12" s="10">
        <v>14</v>
      </c>
      <c r="S12" s="10">
        <v>13</v>
      </c>
      <c r="T12" s="10">
        <v>14</v>
      </c>
      <c r="U12" s="10">
        <f t="shared" si="2"/>
        <v>166</v>
      </c>
      <c r="V12" s="10">
        <f t="shared" si="3"/>
        <v>391</v>
      </c>
      <c r="W12" s="10">
        <f t="shared" si="4"/>
        <v>-225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s="7" customFormat="1" ht="18.75" customHeight="1" x14ac:dyDescent="0.25">
      <c r="A13" s="27"/>
      <c r="B13" s="5" t="s">
        <v>45</v>
      </c>
      <c r="C13" s="12">
        <v>21</v>
      </c>
      <c r="D13" s="10">
        <v>0</v>
      </c>
      <c r="E13" s="10">
        <v>0</v>
      </c>
      <c r="F13" s="10">
        <v>3</v>
      </c>
      <c r="G13" s="10">
        <v>4</v>
      </c>
      <c r="H13" s="10">
        <v>13</v>
      </c>
      <c r="I13" s="10">
        <v>12</v>
      </c>
      <c r="J13" s="10">
        <v>11</v>
      </c>
      <c r="K13" s="10">
        <v>13</v>
      </c>
      <c r="L13" s="10">
        <v>11</v>
      </c>
      <c r="M13" s="10">
        <v>12</v>
      </c>
      <c r="N13" s="10">
        <v>10</v>
      </c>
      <c r="O13" s="10">
        <v>11</v>
      </c>
      <c r="P13" s="10">
        <v>10</v>
      </c>
      <c r="Q13" s="10">
        <v>11</v>
      </c>
      <c r="R13" s="10">
        <v>13</v>
      </c>
      <c r="S13" s="10">
        <v>14</v>
      </c>
      <c r="T13" s="10">
        <v>12</v>
      </c>
      <c r="U13" s="10">
        <f t="shared" si="2"/>
        <v>160</v>
      </c>
      <c r="V13" s="10">
        <f t="shared" si="3"/>
        <v>357</v>
      </c>
      <c r="W13" s="10">
        <f t="shared" si="4"/>
        <v>-197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s="7" customFormat="1" ht="18.75" customHeight="1" x14ac:dyDescent="0.25">
      <c r="A14" s="27"/>
      <c r="B14" s="8" t="s">
        <v>11</v>
      </c>
      <c r="C14" s="12">
        <f>SUM(C11:C13)</f>
        <v>67</v>
      </c>
      <c r="D14" s="11">
        <f>SUM(D11:D13)</f>
        <v>9</v>
      </c>
      <c r="E14" s="11">
        <f>SUM(E11:E13)</f>
        <v>10</v>
      </c>
      <c r="F14" s="11">
        <f>SUM(F11:F13)</f>
        <v>14</v>
      </c>
      <c r="G14" s="11">
        <f>SUM(G11:G13)</f>
        <v>14</v>
      </c>
      <c r="H14" s="11">
        <f>SUM(H11:H13)</f>
        <v>33</v>
      </c>
      <c r="I14" s="11">
        <f>SUM(I11:I13)</f>
        <v>33</v>
      </c>
      <c r="J14" s="11">
        <f>SUM(J11:J13)</f>
        <v>33</v>
      </c>
      <c r="K14" s="11">
        <f>SUM(K11:K13)</f>
        <v>35</v>
      </c>
      <c r="L14" s="11">
        <f>SUM(L11:L13)</f>
        <v>33</v>
      </c>
      <c r="M14" s="11">
        <f>SUM(M11:M13)</f>
        <v>37</v>
      </c>
      <c r="N14" s="11">
        <f>SUM(N11:N13)</f>
        <v>35</v>
      </c>
      <c r="O14" s="11">
        <f>SUM(O11:O13)</f>
        <v>36</v>
      </c>
      <c r="P14" s="11">
        <f>SUM(P11:P13)</f>
        <v>35</v>
      </c>
      <c r="Q14" s="11">
        <f>SUM(Q11:Q13)</f>
        <v>36</v>
      </c>
      <c r="R14" s="11">
        <f>SUM(R11:R13)</f>
        <v>39</v>
      </c>
      <c r="S14" s="11">
        <f>SUM(S11:S13)</f>
        <v>39</v>
      </c>
      <c r="T14" s="11">
        <f>SUM(T11:T13)</f>
        <v>38</v>
      </c>
      <c r="U14" s="10">
        <f t="shared" si="2"/>
        <v>509</v>
      </c>
      <c r="V14" s="10">
        <f t="shared" si="3"/>
        <v>1139</v>
      </c>
      <c r="W14" s="10">
        <f t="shared" si="4"/>
        <v>-630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s="7" customFormat="1" ht="18.75" customHeight="1" x14ac:dyDescent="0.25">
      <c r="A15" s="27"/>
      <c r="B15" s="8" t="s">
        <v>12</v>
      </c>
      <c r="C15" s="12"/>
      <c r="D15" s="11">
        <v>9</v>
      </c>
      <c r="E15" s="11">
        <v>10</v>
      </c>
      <c r="F15" s="11">
        <v>14</v>
      </c>
      <c r="G15" s="11">
        <v>15</v>
      </c>
      <c r="H15" s="11">
        <v>35</v>
      </c>
      <c r="I15" s="11">
        <v>35</v>
      </c>
      <c r="J15" s="11">
        <v>33</v>
      </c>
      <c r="K15" s="11">
        <v>35</v>
      </c>
      <c r="L15" s="11">
        <v>35</v>
      </c>
      <c r="M15" s="11">
        <v>38</v>
      </c>
      <c r="N15" s="11">
        <v>36</v>
      </c>
      <c r="O15" s="11">
        <v>37</v>
      </c>
      <c r="P15" s="11">
        <v>37</v>
      </c>
      <c r="Q15" s="11">
        <v>36</v>
      </c>
      <c r="R15" s="11">
        <v>38</v>
      </c>
      <c r="S15" s="11">
        <v>41</v>
      </c>
      <c r="T15" s="11">
        <v>38</v>
      </c>
      <c r="U15" s="10">
        <f t="shared" si="2"/>
        <v>522</v>
      </c>
      <c r="V15" s="10">
        <f t="shared" si="3"/>
        <v>0</v>
      </c>
      <c r="W15" s="10">
        <f t="shared" si="4"/>
        <v>522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s="7" customFormat="1" ht="18.75" customHeight="1" x14ac:dyDescent="0.25">
      <c r="A16" s="27"/>
      <c r="B16" s="13" t="s">
        <v>13</v>
      </c>
      <c r="C16" s="15">
        <f>+C14/6</f>
        <v>11.166666666666666</v>
      </c>
      <c r="D16" s="14">
        <f>+D14-D15</f>
        <v>0</v>
      </c>
      <c r="E16" s="14">
        <f t="shared" ref="E16:G16" si="7">+E14-E15</f>
        <v>0</v>
      </c>
      <c r="F16" s="14">
        <f t="shared" si="7"/>
        <v>0</v>
      </c>
      <c r="G16" s="14">
        <f t="shared" si="7"/>
        <v>-1</v>
      </c>
      <c r="H16" s="14">
        <f>+H14-H15</f>
        <v>-2</v>
      </c>
      <c r="I16" s="14">
        <f t="shared" ref="I16:T16" si="8">+I14-I15</f>
        <v>-2</v>
      </c>
      <c r="J16" s="14">
        <f t="shared" si="8"/>
        <v>0</v>
      </c>
      <c r="K16" s="14">
        <f t="shared" si="8"/>
        <v>0</v>
      </c>
      <c r="L16" s="14">
        <f t="shared" si="8"/>
        <v>-2</v>
      </c>
      <c r="M16" s="14">
        <f t="shared" si="8"/>
        <v>-1</v>
      </c>
      <c r="N16" s="14">
        <f t="shared" si="8"/>
        <v>-1</v>
      </c>
      <c r="O16" s="14">
        <f t="shared" si="8"/>
        <v>-1</v>
      </c>
      <c r="P16" s="14">
        <f t="shared" si="8"/>
        <v>-2</v>
      </c>
      <c r="Q16" s="14">
        <f t="shared" si="8"/>
        <v>0</v>
      </c>
      <c r="R16" s="14">
        <f t="shared" si="8"/>
        <v>1</v>
      </c>
      <c r="S16" s="14">
        <f t="shared" si="8"/>
        <v>-2</v>
      </c>
      <c r="T16" s="14">
        <f t="shared" si="8"/>
        <v>0</v>
      </c>
      <c r="U16" s="10">
        <f t="shared" si="2"/>
        <v>-13</v>
      </c>
      <c r="V16" s="10">
        <f t="shared" si="3"/>
        <v>189.83333333333331</v>
      </c>
      <c r="W16" s="10">
        <f t="shared" si="4"/>
        <v>-202.83333333333331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s="7" customFormat="1" ht="18.75" customHeight="1" x14ac:dyDescent="0.25">
      <c r="A17" s="27" t="s">
        <v>15</v>
      </c>
      <c r="B17" s="5" t="s">
        <v>49</v>
      </c>
      <c r="C17" s="12">
        <v>24</v>
      </c>
      <c r="D17" s="10">
        <v>3</v>
      </c>
      <c r="E17" s="10">
        <v>3</v>
      </c>
      <c r="F17" s="10">
        <v>3</v>
      </c>
      <c r="G17" s="10">
        <v>3</v>
      </c>
      <c r="H17" s="10">
        <v>10</v>
      </c>
      <c r="I17" s="10">
        <v>11</v>
      </c>
      <c r="J17" s="10">
        <v>11</v>
      </c>
      <c r="K17" s="10">
        <v>11</v>
      </c>
      <c r="L17" s="10">
        <v>9</v>
      </c>
      <c r="M17" s="10">
        <v>10</v>
      </c>
      <c r="N17" s="10">
        <v>10</v>
      </c>
      <c r="O17" s="10">
        <v>10</v>
      </c>
      <c r="P17" s="10">
        <v>12</v>
      </c>
      <c r="Q17" s="10">
        <v>12</v>
      </c>
      <c r="R17" s="10">
        <v>13</v>
      </c>
      <c r="S17" s="10">
        <v>13</v>
      </c>
      <c r="T17" s="10">
        <v>11</v>
      </c>
      <c r="U17" s="10">
        <f t="shared" si="2"/>
        <v>155</v>
      </c>
      <c r="V17" s="10">
        <f t="shared" si="3"/>
        <v>408</v>
      </c>
      <c r="W17" s="10">
        <f t="shared" si="4"/>
        <v>-253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s="7" customFormat="1" ht="18.75" customHeight="1" x14ac:dyDescent="0.25">
      <c r="A18" s="27"/>
      <c r="B18" s="5" t="s">
        <v>50</v>
      </c>
      <c r="C18" s="12">
        <v>25</v>
      </c>
      <c r="D18" s="10">
        <v>3</v>
      </c>
      <c r="E18" s="10">
        <v>3</v>
      </c>
      <c r="F18" s="10">
        <v>2</v>
      </c>
      <c r="G18" s="10">
        <v>3</v>
      </c>
      <c r="H18" s="10">
        <v>7</v>
      </c>
      <c r="I18" s="10">
        <v>7</v>
      </c>
      <c r="J18" s="10">
        <v>7</v>
      </c>
      <c r="K18" s="10">
        <v>7</v>
      </c>
      <c r="L18" s="10">
        <v>7</v>
      </c>
      <c r="M18" s="10">
        <v>5</v>
      </c>
      <c r="N18" s="10">
        <v>6</v>
      </c>
      <c r="O18" s="10">
        <v>6</v>
      </c>
      <c r="P18" s="10">
        <v>6</v>
      </c>
      <c r="Q18" s="10">
        <v>7</v>
      </c>
      <c r="R18" s="10">
        <v>7</v>
      </c>
      <c r="S18" s="10">
        <v>7</v>
      </c>
      <c r="T18" s="10">
        <v>7</v>
      </c>
      <c r="U18" s="10">
        <f t="shared" si="2"/>
        <v>97</v>
      </c>
      <c r="V18" s="10">
        <f t="shared" si="3"/>
        <v>425</v>
      </c>
      <c r="W18" s="10">
        <f t="shared" si="4"/>
        <v>-328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s="7" customFormat="1" ht="18.75" customHeight="1" x14ac:dyDescent="0.25">
      <c r="A19" s="27"/>
      <c r="B19" s="5" t="s">
        <v>38</v>
      </c>
      <c r="C19" s="12">
        <v>15</v>
      </c>
      <c r="D19" s="10">
        <v>1</v>
      </c>
      <c r="E19" s="10">
        <v>3</v>
      </c>
      <c r="F19" s="10">
        <v>2</v>
      </c>
      <c r="G19" s="10">
        <v>1</v>
      </c>
      <c r="H19" s="10">
        <v>12</v>
      </c>
      <c r="I19" s="10">
        <v>16</v>
      </c>
      <c r="J19" s="10">
        <v>16</v>
      </c>
      <c r="K19" s="10">
        <v>16</v>
      </c>
      <c r="L19" s="10">
        <v>16</v>
      </c>
      <c r="M19" s="10">
        <v>16</v>
      </c>
      <c r="N19" s="10">
        <v>16</v>
      </c>
      <c r="O19" s="10">
        <v>16</v>
      </c>
      <c r="P19" s="10">
        <v>16</v>
      </c>
      <c r="Q19" s="10">
        <v>16</v>
      </c>
      <c r="R19" s="10">
        <v>17</v>
      </c>
      <c r="S19" s="10">
        <v>17</v>
      </c>
      <c r="T19" s="10">
        <v>17</v>
      </c>
      <c r="U19" s="10">
        <f t="shared" si="2"/>
        <v>214</v>
      </c>
      <c r="V19" s="10">
        <f t="shared" si="3"/>
        <v>255</v>
      </c>
      <c r="W19" s="10">
        <f t="shared" si="4"/>
        <v>-41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s="7" customFormat="1" ht="18.75" customHeight="1" x14ac:dyDescent="0.25">
      <c r="A20" s="27"/>
      <c r="B20" s="8" t="s">
        <v>11</v>
      </c>
      <c r="C20" s="12">
        <f t="shared" ref="C20" si="9">SUM(C17:C18)</f>
        <v>49</v>
      </c>
      <c r="D20" s="11">
        <f>SUM(D17:D19)</f>
        <v>7</v>
      </c>
      <c r="E20" s="11">
        <f t="shared" ref="E20:T20" si="10">SUM(E17:E19)</f>
        <v>9</v>
      </c>
      <c r="F20" s="11">
        <f t="shared" si="10"/>
        <v>7</v>
      </c>
      <c r="G20" s="11">
        <f t="shared" si="10"/>
        <v>7</v>
      </c>
      <c r="H20" s="11">
        <f t="shared" si="10"/>
        <v>29</v>
      </c>
      <c r="I20" s="11">
        <f t="shared" si="10"/>
        <v>34</v>
      </c>
      <c r="J20" s="11">
        <f t="shared" si="10"/>
        <v>34</v>
      </c>
      <c r="K20" s="11">
        <f t="shared" si="10"/>
        <v>34</v>
      </c>
      <c r="L20" s="11">
        <f t="shared" si="10"/>
        <v>32</v>
      </c>
      <c r="M20" s="11">
        <f t="shared" si="10"/>
        <v>31</v>
      </c>
      <c r="N20" s="11">
        <f t="shared" si="10"/>
        <v>32</v>
      </c>
      <c r="O20" s="11">
        <f t="shared" si="10"/>
        <v>32</v>
      </c>
      <c r="P20" s="11">
        <f t="shared" si="10"/>
        <v>34</v>
      </c>
      <c r="Q20" s="11">
        <f t="shared" si="10"/>
        <v>35</v>
      </c>
      <c r="R20" s="11">
        <f t="shared" si="10"/>
        <v>37</v>
      </c>
      <c r="S20" s="11">
        <f t="shared" si="10"/>
        <v>37</v>
      </c>
      <c r="T20" s="11">
        <f t="shared" si="10"/>
        <v>35</v>
      </c>
      <c r="U20" s="10">
        <f t="shared" si="2"/>
        <v>466</v>
      </c>
      <c r="V20" s="10">
        <f t="shared" si="3"/>
        <v>833</v>
      </c>
      <c r="W20" s="10">
        <f t="shared" si="4"/>
        <v>-367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s="7" customFormat="1" ht="18.75" customHeight="1" x14ac:dyDescent="0.25">
      <c r="A21" s="27"/>
      <c r="B21" s="8" t="s">
        <v>12</v>
      </c>
      <c r="C21" s="12"/>
      <c r="D21" s="11">
        <v>0</v>
      </c>
      <c r="E21" s="11">
        <v>8</v>
      </c>
      <c r="F21" s="11">
        <v>8</v>
      </c>
      <c r="G21" s="11">
        <v>8</v>
      </c>
      <c r="H21" s="11">
        <v>29</v>
      </c>
      <c r="I21" s="11">
        <v>34</v>
      </c>
      <c r="J21" s="11">
        <v>34</v>
      </c>
      <c r="K21" s="11">
        <v>34</v>
      </c>
      <c r="L21" s="11">
        <v>34</v>
      </c>
      <c r="M21" s="11">
        <v>32</v>
      </c>
      <c r="N21" s="11">
        <v>32</v>
      </c>
      <c r="O21" s="11">
        <v>32</v>
      </c>
      <c r="P21" s="11">
        <v>35</v>
      </c>
      <c r="Q21" s="11">
        <v>35</v>
      </c>
      <c r="R21" s="11">
        <v>37</v>
      </c>
      <c r="S21" s="11">
        <v>37</v>
      </c>
      <c r="T21" s="11">
        <v>35</v>
      </c>
      <c r="U21" s="10">
        <f t="shared" si="2"/>
        <v>464</v>
      </c>
      <c r="V21" s="10">
        <f t="shared" si="3"/>
        <v>0</v>
      </c>
      <c r="W21" s="10">
        <f t="shared" si="4"/>
        <v>464</v>
      </c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s="7" customFormat="1" ht="18.75" customHeight="1" x14ac:dyDescent="0.25">
      <c r="A22" s="27"/>
      <c r="B22" s="13" t="s">
        <v>13</v>
      </c>
      <c r="C22" s="15">
        <f>+C20/2</f>
        <v>24.5</v>
      </c>
      <c r="D22" s="14">
        <f>+D20-D21</f>
        <v>7</v>
      </c>
      <c r="E22" s="14">
        <f t="shared" ref="E22:G22" si="11">+E20-E21</f>
        <v>1</v>
      </c>
      <c r="F22" s="14">
        <f t="shared" si="11"/>
        <v>-1</v>
      </c>
      <c r="G22" s="14">
        <f t="shared" si="11"/>
        <v>-1</v>
      </c>
      <c r="H22" s="14">
        <f>+H20-H21</f>
        <v>0</v>
      </c>
      <c r="I22" s="14">
        <f t="shared" ref="I22:T22" si="12">+I20-I21</f>
        <v>0</v>
      </c>
      <c r="J22" s="14">
        <f t="shared" si="12"/>
        <v>0</v>
      </c>
      <c r="K22" s="14">
        <f t="shared" si="12"/>
        <v>0</v>
      </c>
      <c r="L22" s="14">
        <f t="shared" si="12"/>
        <v>-2</v>
      </c>
      <c r="M22" s="14">
        <f t="shared" si="12"/>
        <v>-1</v>
      </c>
      <c r="N22" s="14">
        <f t="shared" si="12"/>
        <v>0</v>
      </c>
      <c r="O22" s="14">
        <f t="shared" si="12"/>
        <v>0</v>
      </c>
      <c r="P22" s="14">
        <f t="shared" si="12"/>
        <v>-1</v>
      </c>
      <c r="Q22" s="14">
        <f t="shared" si="12"/>
        <v>0</v>
      </c>
      <c r="R22" s="14">
        <f t="shared" si="12"/>
        <v>0</v>
      </c>
      <c r="S22" s="14">
        <f t="shared" si="12"/>
        <v>0</v>
      </c>
      <c r="T22" s="14">
        <f t="shared" si="12"/>
        <v>0</v>
      </c>
      <c r="U22" s="10">
        <f t="shared" si="2"/>
        <v>2</v>
      </c>
      <c r="V22" s="10">
        <f t="shared" si="3"/>
        <v>416.5</v>
      </c>
      <c r="W22" s="10">
        <f t="shared" si="4"/>
        <v>-414.5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s="7" customFormat="1" ht="18.75" customHeight="1" x14ac:dyDescent="0.25">
      <c r="A23" s="27" t="s">
        <v>16</v>
      </c>
      <c r="B23" s="5" t="s">
        <v>39</v>
      </c>
      <c r="C23" s="12">
        <v>9</v>
      </c>
      <c r="D23" s="10"/>
      <c r="E23" s="10"/>
      <c r="F23" s="10"/>
      <c r="G23" s="10"/>
      <c r="H23" s="10">
        <v>9</v>
      </c>
      <c r="I23" s="10">
        <v>9</v>
      </c>
      <c r="J23" s="10">
        <v>9</v>
      </c>
      <c r="K23" s="10">
        <v>9</v>
      </c>
      <c r="L23" s="10">
        <v>9</v>
      </c>
      <c r="M23" s="10">
        <v>9</v>
      </c>
      <c r="N23" s="10">
        <v>9</v>
      </c>
      <c r="O23" s="10">
        <v>9</v>
      </c>
      <c r="P23" s="10">
        <v>8</v>
      </c>
      <c r="Q23" s="10">
        <v>8</v>
      </c>
      <c r="R23" s="10">
        <v>9</v>
      </c>
      <c r="S23" s="10">
        <v>9</v>
      </c>
      <c r="T23" s="10">
        <v>9</v>
      </c>
      <c r="U23" s="10">
        <f t="shared" si="2"/>
        <v>115</v>
      </c>
      <c r="V23" s="10">
        <f t="shared" si="3"/>
        <v>153</v>
      </c>
      <c r="W23" s="10">
        <f t="shared" si="4"/>
        <v>-38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s="7" customFormat="1" ht="18.75" customHeight="1" x14ac:dyDescent="0.25">
      <c r="A24" s="27"/>
      <c r="B24" s="5" t="s">
        <v>40</v>
      </c>
      <c r="C24" s="12">
        <v>10</v>
      </c>
      <c r="D24" s="10"/>
      <c r="E24" s="10"/>
      <c r="F24" s="10"/>
      <c r="G24" s="10"/>
      <c r="H24" s="10">
        <v>6</v>
      </c>
      <c r="I24" s="10">
        <v>8</v>
      </c>
      <c r="J24" s="10">
        <v>7</v>
      </c>
      <c r="K24" s="10">
        <v>8</v>
      </c>
      <c r="L24" s="10">
        <v>7</v>
      </c>
      <c r="M24" s="10">
        <v>9</v>
      </c>
      <c r="N24" s="10">
        <v>9</v>
      </c>
      <c r="O24" s="10">
        <v>8</v>
      </c>
      <c r="P24" s="10">
        <v>8</v>
      </c>
      <c r="Q24" s="10">
        <v>6</v>
      </c>
      <c r="R24" s="10">
        <v>8</v>
      </c>
      <c r="S24" s="10">
        <v>8</v>
      </c>
      <c r="T24" s="10">
        <v>9</v>
      </c>
      <c r="U24" s="10">
        <f t="shared" si="2"/>
        <v>101</v>
      </c>
      <c r="V24" s="10">
        <f t="shared" si="3"/>
        <v>170</v>
      </c>
      <c r="W24" s="10">
        <f t="shared" si="4"/>
        <v>-69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s="7" customFormat="1" ht="18.75" customHeight="1" x14ac:dyDescent="0.25">
      <c r="A25" s="27"/>
      <c r="B25" s="5" t="s">
        <v>41</v>
      </c>
      <c r="C25" s="12">
        <v>15</v>
      </c>
      <c r="D25" s="10"/>
      <c r="E25" s="10"/>
      <c r="F25" s="10"/>
      <c r="G25" s="10"/>
      <c r="H25" s="10">
        <v>10</v>
      </c>
      <c r="I25" s="10">
        <v>12</v>
      </c>
      <c r="J25" s="10">
        <v>14</v>
      </c>
      <c r="K25" s="10">
        <v>14</v>
      </c>
      <c r="L25" s="10">
        <v>14</v>
      </c>
      <c r="M25" s="10">
        <v>14</v>
      </c>
      <c r="N25" s="10">
        <v>14</v>
      </c>
      <c r="O25" s="10">
        <v>13</v>
      </c>
      <c r="P25" s="10">
        <v>12</v>
      </c>
      <c r="Q25" s="10">
        <v>12</v>
      </c>
      <c r="R25" s="10">
        <v>12</v>
      </c>
      <c r="S25" s="10">
        <v>12</v>
      </c>
      <c r="T25" s="10">
        <v>12</v>
      </c>
      <c r="U25" s="10">
        <f t="shared" si="2"/>
        <v>165</v>
      </c>
      <c r="V25" s="10">
        <f t="shared" si="3"/>
        <v>255</v>
      </c>
      <c r="W25" s="10">
        <f t="shared" si="4"/>
        <v>-90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s="7" customFormat="1" ht="18.75" customHeight="1" x14ac:dyDescent="0.25">
      <c r="A26" s="27"/>
      <c r="B26" s="8" t="s">
        <v>11</v>
      </c>
      <c r="C26" s="12">
        <f t="shared" ref="C26:T26" si="13">SUM(C23:C25)</f>
        <v>34</v>
      </c>
      <c r="D26" s="11"/>
      <c r="E26" s="11"/>
      <c r="F26" s="11"/>
      <c r="G26" s="11"/>
      <c r="H26" s="11">
        <f t="shared" ref="H26:L26" si="14">SUM(H23:H25)</f>
        <v>25</v>
      </c>
      <c r="I26" s="11">
        <f t="shared" si="14"/>
        <v>29</v>
      </c>
      <c r="J26" s="11">
        <f t="shared" si="14"/>
        <v>30</v>
      </c>
      <c r="K26" s="11">
        <f t="shared" si="14"/>
        <v>31</v>
      </c>
      <c r="L26" s="11">
        <f t="shared" si="14"/>
        <v>30</v>
      </c>
      <c r="M26" s="11">
        <f t="shared" si="13"/>
        <v>32</v>
      </c>
      <c r="N26" s="11">
        <f t="shared" si="13"/>
        <v>32</v>
      </c>
      <c r="O26" s="11">
        <f t="shared" si="13"/>
        <v>30</v>
      </c>
      <c r="P26" s="11">
        <f t="shared" si="13"/>
        <v>28</v>
      </c>
      <c r="Q26" s="11">
        <f t="shared" si="13"/>
        <v>26</v>
      </c>
      <c r="R26" s="11">
        <f t="shared" si="13"/>
        <v>29</v>
      </c>
      <c r="S26" s="11">
        <f t="shared" si="13"/>
        <v>29</v>
      </c>
      <c r="T26" s="11">
        <f t="shared" si="13"/>
        <v>30</v>
      </c>
      <c r="U26" s="10">
        <f t="shared" si="2"/>
        <v>381</v>
      </c>
      <c r="V26" s="10">
        <f t="shared" si="3"/>
        <v>578</v>
      </c>
      <c r="W26" s="10">
        <f t="shared" si="4"/>
        <v>-197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s="7" customFormat="1" ht="18.75" customHeight="1" x14ac:dyDescent="0.25">
      <c r="A27" s="27"/>
      <c r="B27" s="8" t="s">
        <v>12</v>
      </c>
      <c r="C27" s="12"/>
      <c r="D27" s="11"/>
      <c r="E27" s="11"/>
      <c r="F27" s="11"/>
      <c r="G27" s="11"/>
      <c r="H27" s="11">
        <v>25</v>
      </c>
      <c r="I27" s="11">
        <v>29</v>
      </c>
      <c r="J27" s="11">
        <v>30</v>
      </c>
      <c r="K27" s="11">
        <v>31</v>
      </c>
      <c r="L27" s="11">
        <v>30</v>
      </c>
      <c r="M27" s="11">
        <v>32</v>
      </c>
      <c r="N27" s="11">
        <v>32</v>
      </c>
      <c r="O27" s="11">
        <v>30</v>
      </c>
      <c r="P27" s="11">
        <v>28</v>
      </c>
      <c r="Q27" s="11">
        <v>26</v>
      </c>
      <c r="R27" s="11">
        <v>29</v>
      </c>
      <c r="S27" s="11">
        <v>29</v>
      </c>
      <c r="T27" s="11">
        <v>30</v>
      </c>
      <c r="U27" s="10">
        <f t="shared" si="2"/>
        <v>381</v>
      </c>
      <c r="V27" s="10">
        <f t="shared" si="3"/>
        <v>0</v>
      </c>
      <c r="W27" s="10">
        <f t="shared" si="4"/>
        <v>381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s="7" customFormat="1" ht="18.75" customHeight="1" x14ac:dyDescent="0.25">
      <c r="A28" s="27"/>
      <c r="B28" s="13" t="s">
        <v>13</v>
      </c>
      <c r="C28" s="15">
        <f>+C26/2</f>
        <v>17</v>
      </c>
      <c r="D28" s="14">
        <f>+D26-D27</f>
        <v>0</v>
      </c>
      <c r="E28" s="14">
        <f t="shared" ref="E28:G28" si="15">+E26-E27</f>
        <v>0</v>
      </c>
      <c r="F28" s="14">
        <f t="shared" si="15"/>
        <v>0</v>
      </c>
      <c r="G28" s="14">
        <f t="shared" si="15"/>
        <v>0</v>
      </c>
      <c r="H28" s="14">
        <f>+H26-H27</f>
        <v>0</v>
      </c>
      <c r="I28" s="14">
        <f t="shared" ref="I28:T28" si="16">+I26-I27</f>
        <v>0</v>
      </c>
      <c r="J28" s="14">
        <f t="shared" si="16"/>
        <v>0</v>
      </c>
      <c r="K28" s="14">
        <f t="shared" si="16"/>
        <v>0</v>
      </c>
      <c r="L28" s="14">
        <f t="shared" si="16"/>
        <v>0</v>
      </c>
      <c r="M28" s="14">
        <f t="shared" si="16"/>
        <v>0</v>
      </c>
      <c r="N28" s="14">
        <f t="shared" si="16"/>
        <v>0</v>
      </c>
      <c r="O28" s="14">
        <f t="shared" si="16"/>
        <v>0</v>
      </c>
      <c r="P28" s="14">
        <f t="shared" si="16"/>
        <v>0</v>
      </c>
      <c r="Q28" s="14">
        <f t="shared" si="16"/>
        <v>0</v>
      </c>
      <c r="R28" s="14">
        <f t="shared" si="16"/>
        <v>0</v>
      </c>
      <c r="S28" s="14">
        <f t="shared" si="16"/>
        <v>0</v>
      </c>
      <c r="T28" s="14">
        <f t="shared" si="16"/>
        <v>0</v>
      </c>
      <c r="U28" s="10">
        <f t="shared" si="2"/>
        <v>0</v>
      </c>
      <c r="V28" s="10">
        <f t="shared" si="3"/>
        <v>289</v>
      </c>
      <c r="W28" s="10">
        <f t="shared" si="4"/>
        <v>-289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s="7" customFormat="1" ht="15.75" x14ac:dyDescent="0.25"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s="7" customFormat="1" ht="15.75" x14ac:dyDescent="0.25"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</sheetData>
  <mergeCells count="6">
    <mergeCell ref="A5:A10"/>
    <mergeCell ref="A11:A16"/>
    <mergeCell ref="A17:A22"/>
    <mergeCell ref="A23:A28"/>
    <mergeCell ref="A1:P1"/>
    <mergeCell ref="A2:S2"/>
  </mergeCells>
  <pageMargins left="0.7" right="0.7" top="0.75" bottom="0.75" header="0.3" footer="0.3"/>
  <pageSetup paperSize="9" orientation="portrait" r:id="rId1"/>
  <ignoredErrors>
    <ignoredError sqref="D8:T8 U5 C20 U6:W28" formulaRange="1"/>
    <ignoredError sqref="D9:T9" numberStoredAsText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երկարօրյա</vt:lpstr>
      <vt:lpstr>մանկապարտեզ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Lilit</dc:creator>
  <cp:lastModifiedBy>Lilit</cp:lastModifiedBy>
  <cp:lastPrinted>2013-02-03T19:42:57Z</cp:lastPrinted>
  <dcterms:created xsi:type="dcterms:W3CDTF">2013-02-03T18:38:48Z</dcterms:created>
  <dcterms:modified xsi:type="dcterms:W3CDTF">2013-02-13T08:53:52Z</dcterms:modified>
</cp:coreProperties>
</file>